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\Desktop\"/>
    </mc:Choice>
  </mc:AlternateContent>
  <xr:revisionPtr revIDLastSave="0" documentId="13_ncr:1_{EC4C423D-C78D-4009-AD34-3537A10969A1}" xr6:coauthVersionLast="47" xr6:coauthVersionMax="47" xr10:uidLastSave="{00000000-0000-0000-0000-000000000000}"/>
  <workbookProtection workbookAlgorithmName="SHA-512" workbookHashValue="0ggKkDF7SgQf7W7v/9xbUMjRePqFSGS+vHg8GzrVjeggT3e5JNQF5fp4y1Gf5y5yyRPJTZCJ3l1HFrrEFdYLDQ==" workbookSaltValue="aP9AbhOX5jpgoQ6Iz0w1Cw==" workbookSpinCount="100000" lockStructure="1"/>
  <bookViews>
    <workbookView xWindow="-120" yWindow="-120" windowWidth="28110" windowHeight="16440" tabRatio="694" xr2:uid="{00000000-000D-0000-FFFF-FFFF00000000}"/>
  </bookViews>
  <sheets>
    <sheet name="Objednávka Zosadenky" sheetId="8" r:id="rId1"/>
    <sheet name="Filtre" sheetId="3" state="hidden" r:id="rId2"/>
    <sheet name="Zosadzovanie" sheetId="2" state="hidden" r:id="rId3"/>
  </sheets>
  <definedNames>
    <definedName name="_xlnm.Print_Area" localSheetId="0">'Objednávka Zosadenky'!$A$1:$N$42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8" l="1"/>
  <c r="H34" i="8"/>
  <c r="F34" i="8"/>
  <c r="E33" i="8"/>
  <c r="K33" i="8" s="1"/>
  <c r="E32" i="8"/>
  <c r="I32" i="8" s="1"/>
  <c r="E31" i="8"/>
  <c r="K31" i="8" s="1"/>
  <c r="E30" i="8"/>
  <c r="K30" i="8" s="1"/>
  <c r="E29" i="8"/>
  <c r="G29" i="8" s="1"/>
  <c r="E28" i="8"/>
  <c r="I28" i="8" s="1"/>
  <c r="E27" i="8"/>
  <c r="K27" i="8" s="1"/>
  <c r="E26" i="8"/>
  <c r="K26" i="8" s="1"/>
  <c r="E25" i="8"/>
  <c r="K25" i="8" s="1"/>
  <c r="E24" i="8"/>
  <c r="K24" i="8" s="1"/>
  <c r="E14" i="8"/>
  <c r="E13" i="8"/>
  <c r="E12" i="8"/>
  <c r="G31" i="8" l="1"/>
  <c r="I31" i="8"/>
  <c r="K28" i="8"/>
  <c r="G27" i="8"/>
  <c r="I27" i="8"/>
  <c r="K32" i="8"/>
  <c r="G26" i="8"/>
  <c r="G33" i="8"/>
  <c r="I24" i="8"/>
  <c r="I25" i="8"/>
  <c r="I29" i="8"/>
  <c r="I33" i="8"/>
  <c r="G28" i="8"/>
  <c r="L28" i="8" s="1"/>
  <c r="K29" i="8"/>
  <c r="K34" i="8" s="1"/>
  <c r="G30" i="8"/>
  <c r="I26" i="8"/>
  <c r="I30" i="8"/>
  <c r="G24" i="8"/>
  <c r="G25" i="8"/>
  <c r="G32" i="8"/>
  <c r="A34" i="3"/>
  <c r="A35" i="3"/>
  <c r="A26" i="3"/>
  <c r="A25" i="3"/>
  <c r="A12" i="3"/>
  <c r="A11" i="3"/>
  <c r="A3" i="3"/>
  <c r="A4" i="3"/>
  <c r="L25" i="8" l="1"/>
  <c r="L31" i="8"/>
  <c r="L32" i="8"/>
  <c r="L29" i="8"/>
  <c r="L27" i="8"/>
  <c r="I34" i="8"/>
  <c r="L33" i="8"/>
  <c r="L30" i="8"/>
  <c r="L26" i="8"/>
  <c r="L24" i="8"/>
  <c r="G34" i="8"/>
  <c r="L34" i="8" l="1"/>
  <c r="B3" i="2" l="1"/>
  <c r="B2" i="2"/>
  <c r="A23" i="3" l="1"/>
  <c r="A41" i="3"/>
  <c r="A52" i="3"/>
  <c r="A30" i="3"/>
  <c r="A16" i="3"/>
  <c r="A19" i="3"/>
  <c r="A46" i="3"/>
  <c r="A47" i="3"/>
  <c r="A53" i="3"/>
  <c r="A43" i="3"/>
  <c r="A44" i="3"/>
  <c r="A50" i="3"/>
  <c r="A51" i="3"/>
  <c r="A49" i="3"/>
  <c r="A54" i="3"/>
  <c r="A48" i="3"/>
  <c r="A58" i="3"/>
  <c r="A39" i="3"/>
  <c r="A61" i="3"/>
  <c r="A22" i="3"/>
  <c r="A21" i="3"/>
  <c r="A9" i="3"/>
  <c r="A6" i="3"/>
  <c r="A7" i="3"/>
  <c r="A31" i="3"/>
  <c r="A32" i="3"/>
  <c r="A59" i="3"/>
  <c r="A60" i="3"/>
  <c r="A62" i="3"/>
  <c r="A18" i="3"/>
  <c r="A2" i="3"/>
  <c r="A17" i="3"/>
  <c r="A20" i="3"/>
  <c r="A14" i="3"/>
  <c r="A27" i="3"/>
  <c r="A55" i="3"/>
  <c r="A5" i="3"/>
  <c r="A8" i="3"/>
  <c r="A36" i="3"/>
  <c r="A28" i="3"/>
  <c r="A15" i="3"/>
  <c r="A29" i="3"/>
  <c r="A56" i="3"/>
  <c r="A57" i="3"/>
  <c r="A42" i="3"/>
  <c r="A40" i="3"/>
  <c r="A37" i="3"/>
  <c r="A45" i="3"/>
  <c r="A13" i="3"/>
</calcChain>
</file>

<file path=xl/sharedStrings.xml><?xml version="1.0" encoding="utf-8"?>
<sst xmlns="http://schemas.openxmlformats.org/spreadsheetml/2006/main" count="211" uniqueCount="185">
  <si>
    <t>dĺžka</t>
  </si>
  <si>
    <t>šírka</t>
  </si>
  <si>
    <t>Sľúbený termín:</t>
  </si>
  <si>
    <t>Meno zákazníka:</t>
  </si>
  <si>
    <t>prifarbené</t>
  </si>
  <si>
    <t>neprifarbené</t>
  </si>
  <si>
    <t>EVIDENČNÝ LIST ZÁKAZKY</t>
  </si>
  <si>
    <t xml:space="preserve">zrkadlovo </t>
  </si>
  <si>
    <t>za sebou</t>
  </si>
  <si>
    <t>lepená</t>
  </si>
  <si>
    <t>Lepidlo:</t>
  </si>
  <si>
    <t>m2</t>
  </si>
  <si>
    <t>ZOSADENKY</t>
  </si>
  <si>
    <t>Počet v ks/m2</t>
  </si>
  <si>
    <t>KVALITA</t>
  </si>
  <si>
    <t>DREVINA</t>
  </si>
  <si>
    <t>"B"</t>
  </si>
  <si>
    <t>"C"</t>
  </si>
  <si>
    <t>"A"</t>
  </si>
  <si>
    <t>TECHNICKE PARAMETRE *</t>
  </si>
  <si>
    <t>Objednávame si u Vás zosadenky (zosadzovanie):</t>
  </si>
  <si>
    <t>Popis</t>
  </si>
  <si>
    <t>Zosadzovanie</t>
  </si>
  <si>
    <t>Cena</t>
  </si>
  <si>
    <t>Spôsob zosadenia</t>
  </si>
  <si>
    <t>Číslo</t>
  </si>
  <si>
    <t>Úplný popis</t>
  </si>
  <si>
    <t>117 00845</t>
  </si>
  <si>
    <t>Zosadenky dub 0,6</t>
  </si>
  <si>
    <t>117 00847</t>
  </si>
  <si>
    <t>Zosadenky buk 0,6</t>
  </si>
  <si>
    <t>117 00991</t>
  </si>
  <si>
    <t>Zosadenky dub A uzlový</t>
  </si>
  <si>
    <t>117 00952</t>
  </si>
  <si>
    <t>Zosadenky dub B</t>
  </si>
  <si>
    <t>117 00951</t>
  </si>
  <si>
    <t>Zosadenky dub A</t>
  </si>
  <si>
    <t>117 00848</t>
  </si>
  <si>
    <t>Zosadenky jaseň biely</t>
  </si>
  <si>
    <t>117 00850</t>
  </si>
  <si>
    <t>Zosadenky smrek</t>
  </si>
  <si>
    <t>117 00958</t>
  </si>
  <si>
    <t>Zosadenky buk A</t>
  </si>
  <si>
    <t>117 00959</t>
  </si>
  <si>
    <t>Zosadenky buk B</t>
  </si>
  <si>
    <t>117 00979</t>
  </si>
  <si>
    <t>Zosadenky orech A</t>
  </si>
  <si>
    <t>117 00969</t>
  </si>
  <si>
    <t>Zosadenky jaseň biely A</t>
  </si>
  <si>
    <t>117 00954</t>
  </si>
  <si>
    <t>Zosadenky dub A kmene</t>
  </si>
  <si>
    <t>117 00970</t>
  </si>
  <si>
    <t>Zosadenky jaseň biely B</t>
  </si>
  <si>
    <t>117 00981</t>
  </si>
  <si>
    <t>Zosadenky smrek A</t>
  </si>
  <si>
    <t>117 00982</t>
  </si>
  <si>
    <t>Zosadenky smrek B</t>
  </si>
  <si>
    <t>117 00856</t>
  </si>
  <si>
    <t>Zosadenky Breza 0,6</t>
  </si>
  <si>
    <t>117 00963</t>
  </si>
  <si>
    <t>Zosadenky borovica A</t>
  </si>
  <si>
    <t>117 00980</t>
  </si>
  <si>
    <t>Zosadenky orech B</t>
  </si>
  <si>
    <t>117 00851</t>
  </si>
  <si>
    <t>Zosadenky čerešňa</t>
  </si>
  <si>
    <t>117 00953</t>
  </si>
  <si>
    <t>Zosadenky dub K</t>
  </si>
  <si>
    <t>117 00964</t>
  </si>
  <si>
    <t>Zosadenky borovica B</t>
  </si>
  <si>
    <t>117 00844</t>
  </si>
  <si>
    <t>Zosadenky Mahagón 0,6</t>
  </si>
  <si>
    <t>117 00854</t>
  </si>
  <si>
    <t>Zosadenky jaseň hnedý</t>
  </si>
  <si>
    <t>117 00955</t>
  </si>
  <si>
    <t>Zosadenky dub A radial</t>
  </si>
  <si>
    <t>117 00893</t>
  </si>
  <si>
    <t>Zosadenky dub A uzlový 0,9 stara</t>
  </si>
  <si>
    <t>117 00967</t>
  </si>
  <si>
    <t>Zosadenky čerešňa A</t>
  </si>
  <si>
    <t>117 00968</t>
  </si>
  <si>
    <t>Zosadenky čerešňa B</t>
  </si>
  <si>
    <t>117 00977</t>
  </si>
  <si>
    <t>Zosadenky mahagón A</t>
  </si>
  <si>
    <t>117 00965</t>
  </si>
  <si>
    <t>Zosadenky breza A</t>
  </si>
  <si>
    <t>117 00966</t>
  </si>
  <si>
    <t>Zosadenky breza B</t>
  </si>
  <si>
    <t>117 00975</t>
  </si>
  <si>
    <t>Zosadenky jelša A</t>
  </si>
  <si>
    <t>117 00976</t>
  </si>
  <si>
    <t>Zosadenky jelša B</t>
  </si>
  <si>
    <t>117 00974</t>
  </si>
  <si>
    <t>Zosadenky javor B</t>
  </si>
  <si>
    <t>117 00978</t>
  </si>
  <si>
    <t>Zosadenky mahagón B</t>
  </si>
  <si>
    <t>117 00973</t>
  </si>
  <si>
    <t>Zosadenky javor A</t>
  </si>
  <si>
    <t>117 00855</t>
  </si>
  <si>
    <t>Zosadenky wenge</t>
  </si>
  <si>
    <t>117 00858</t>
  </si>
  <si>
    <t>Zosadenky anegré</t>
  </si>
  <si>
    <t>117 00948</t>
  </si>
  <si>
    <t>Zosadenky zebrano A</t>
  </si>
  <si>
    <t>117 00956</t>
  </si>
  <si>
    <t>Zosadenky dub B uzlový</t>
  </si>
  <si>
    <t>117 00957</t>
  </si>
  <si>
    <t>Zosadenky dub B 0,9</t>
  </si>
  <si>
    <t>117 00960</t>
  </si>
  <si>
    <t>Zosadenky buk K</t>
  </si>
  <si>
    <t>117 00961</t>
  </si>
  <si>
    <t>Zosadenky buk A kmene</t>
  </si>
  <si>
    <t>117 00962</t>
  </si>
  <si>
    <t>Zosadenky buk A radial</t>
  </si>
  <si>
    <t>117 00971</t>
  </si>
  <si>
    <t>Zosadenky jaseň hnedý A</t>
  </si>
  <si>
    <t>117 00972</t>
  </si>
  <si>
    <t>Zosadenky jaseň hnedý B</t>
  </si>
  <si>
    <t>117 00983</t>
  </si>
  <si>
    <t>Zosadenky wenge A</t>
  </si>
  <si>
    <t>117 00984</t>
  </si>
  <si>
    <t>Zosadenky wenge B</t>
  </si>
  <si>
    <t>117 00985</t>
  </si>
  <si>
    <t>Zosadenky zebrano B</t>
  </si>
  <si>
    <t>117 00992</t>
  </si>
  <si>
    <t>Zosadenky dub A uzlový 0,9</t>
  </si>
  <si>
    <t>cudzia dyha 0,9 mm / do 100 m2</t>
  </si>
  <si>
    <t>cudzia dyha 1,5 mm / do 100 m2</t>
  </si>
  <si>
    <t>cudzia dyha 2,5 mm / do 100 m2</t>
  </si>
  <si>
    <t>IW Trend dyha 0,9 mm / do 100 m2</t>
  </si>
  <si>
    <t>IW Trend dyha 1,5 mm / do 100 m2</t>
  </si>
  <si>
    <t>IW Trend dyha 0,9 mm / nad 100 m2</t>
  </si>
  <si>
    <t>IW Trend dyha 1,5 mm / nad 100 m2</t>
  </si>
  <si>
    <t>cudzia dyha 0,9 mm / nad 100 m2</t>
  </si>
  <si>
    <t>cudzia dyha 1,5 mm / nad 100 m2</t>
  </si>
  <si>
    <t>cudzia dyha 2,5 mm / nad 100 m2</t>
  </si>
  <si>
    <t>SPOLU</t>
  </si>
  <si>
    <t>IW Trend dyha 0,6 mm / do 100 m2</t>
  </si>
  <si>
    <t>IW Trend dyha 0,6 mm / do 20 m2</t>
  </si>
  <si>
    <t>IW Trend dyha 0,6 mm / do 500 m2</t>
  </si>
  <si>
    <t>IW Trend dyha 0,6 mm / nad 500 m2</t>
  </si>
  <si>
    <t>cudzia dyha 0,6 mm / do 20 m2</t>
  </si>
  <si>
    <t>cudzia dyha 0,6 mm / do 100 m2</t>
  </si>
  <si>
    <t>cudzia dyha 0,6 mm / do 500 m2</t>
  </si>
  <si>
    <t>cudzia dyha 0,6 mm / nad 500 m2</t>
  </si>
  <si>
    <t xml:space="preserve"> ------------------------------------------------------</t>
  </si>
  <si>
    <t>IW Trend dyha 2,5 mm / do 100 m2</t>
  </si>
  <si>
    <t>IW Trend dyha 2,5 mm / nad 100 m2</t>
  </si>
  <si>
    <t xml:space="preserve"> ----------------------------------------------</t>
  </si>
  <si>
    <t>rozhádzaná štrukrúra</t>
  </si>
  <si>
    <t>Spára:</t>
  </si>
  <si>
    <t>PLOCHA</t>
  </si>
  <si>
    <t>šitá</t>
  </si>
  <si>
    <t>Sposob Zosadenia</t>
  </si>
  <si>
    <t>Spára</t>
  </si>
  <si>
    <t>Lepidlo</t>
  </si>
  <si>
    <t xml:space="preserve">vyberte drevinu </t>
  </si>
  <si>
    <t>* kliknutím na štvorček so šípkou otvoríte zoznam na výber hodnôt</t>
  </si>
  <si>
    <t>*dĺžka je smer vlákien dýhy</t>
  </si>
  <si>
    <t>Rozmery zosadeniek s nadmierou v mm</t>
  </si>
  <si>
    <t>plocha 1ks</t>
  </si>
  <si>
    <t>Špeciálne zosadzovanie</t>
  </si>
  <si>
    <t xml:space="preserve">Podpis zákazníka : </t>
  </si>
  <si>
    <t>.......................................................................</t>
  </si>
  <si>
    <t>Požadovaný termín:</t>
  </si>
  <si>
    <t>Dátum objednávky:</t>
  </si>
  <si>
    <t>Specialne zosadzovanie</t>
  </si>
  <si>
    <t>hod.</t>
  </si>
  <si>
    <t xml:space="preserve"> </t>
  </si>
  <si>
    <t>Špeciálna cena</t>
  </si>
  <si>
    <t>Telefón:</t>
  </si>
  <si>
    <t>Vybavuje:</t>
  </si>
  <si>
    <t>Poznámky:</t>
  </si>
  <si>
    <t>Zosadenky buk 1,5</t>
  </si>
  <si>
    <t>Zosadenky buk 2,5</t>
  </si>
  <si>
    <t>Zosadenky dub 1,5</t>
  </si>
  <si>
    <t>Zosadenky dub 2,5</t>
  </si>
  <si>
    <t>Zosadenky jaseň biely 1,5</t>
  </si>
  <si>
    <t>Zosadenky jaseň biely 2,5</t>
  </si>
  <si>
    <t>Zosadenky orech 1,5</t>
  </si>
  <si>
    <t>Zosadenky orech 2,5</t>
  </si>
  <si>
    <t xml:space="preserve">* kliknite na žlté pole a potom pomocou výberoveho menu zvolte alternativu </t>
  </si>
  <si>
    <t>Lisovanie:</t>
  </si>
  <si>
    <t>Lisovanie</t>
  </si>
  <si>
    <t>Ano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</si>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</sst>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\ _€_-;_-@_-"/>
  </numFmts>
  <fonts count="24" x14ac:knownFonts="1">
    <font>
      <sz val="10"/>
      <name val="Arial"/>
      <charset val="238"/>
    </font>
    <font>
      <sz val="10"/>
      <name val="Arial CE"/>
      <charset val="238"/>
    </font>
    <font>
      <sz val="10.5"/>
      <name val="Arial CE"/>
      <charset val="238"/>
    </font>
    <font>
      <sz val="12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u/>
      <sz val="11"/>
      <name val="Arial CE"/>
      <charset val="238"/>
    </font>
    <font>
      <b/>
      <sz val="13.5"/>
      <name val="Arial CE"/>
      <family val="2"/>
      <charset val="238"/>
    </font>
    <font>
      <b/>
      <sz val="16"/>
      <name val="Arial"/>
      <family val="2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.5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8"/>
      <name val="Arial CE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16"/>
      <name val="Arial CE"/>
      <charset val="238"/>
    </font>
    <font>
      <b/>
      <sz val="16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4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11" fillId="2" borderId="0" xfId="0" applyFont="1" applyFill="1"/>
    <xf numFmtId="0" fontId="16" fillId="0" borderId="0" xfId="0" applyFont="1"/>
    <xf numFmtId="44" fontId="11" fillId="2" borderId="0" xfId="2" applyFont="1" applyFill="1"/>
    <xf numFmtId="44" fontId="0" fillId="0" borderId="0" xfId="2" applyFont="1"/>
    <xf numFmtId="0" fontId="14" fillId="0" borderId="0" xfId="0" applyFont="1"/>
    <xf numFmtId="0" fontId="0" fillId="0" borderId="0" xfId="0" applyProtection="1">
      <protection locked="0"/>
    </xf>
    <xf numFmtId="0" fontId="4" fillId="0" borderId="0" xfId="1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5" fillId="0" borderId="0" xfId="1" applyFont="1" applyProtection="1">
      <protection locked="0"/>
    </xf>
    <xf numFmtId="0" fontId="1" fillId="0" borderId="0" xfId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left"/>
      <protection locked="0"/>
    </xf>
    <xf numFmtId="0" fontId="2" fillId="0" borderId="34" xfId="1" applyFont="1" applyBorder="1" applyAlignment="1" applyProtection="1">
      <alignment vertical="center" shrinkToFit="1"/>
      <protection locked="0"/>
    </xf>
    <xf numFmtId="0" fontId="13" fillId="0" borderId="34" xfId="1" applyFont="1" applyBorder="1" applyAlignment="1" applyProtection="1">
      <alignment horizontal="center" vertical="center" shrinkToFit="1"/>
      <protection locked="0"/>
    </xf>
    <xf numFmtId="0" fontId="2" fillId="0" borderId="16" xfId="1" applyFont="1" applyBorder="1" applyAlignment="1" applyProtection="1">
      <alignment horizontal="center"/>
      <protection locked="0"/>
    </xf>
    <xf numFmtId="0" fontId="2" fillId="0" borderId="15" xfId="1" applyFont="1" applyBorder="1" applyAlignment="1" applyProtection="1">
      <alignment horizontal="center"/>
      <protection locked="0"/>
    </xf>
    <xf numFmtId="0" fontId="13" fillId="0" borderId="12" xfId="1" applyFont="1" applyBorder="1" applyAlignment="1" applyProtection="1">
      <alignment horizontal="center"/>
      <protection locked="0"/>
    </xf>
    <xf numFmtId="0" fontId="2" fillId="0" borderId="13" xfId="1" applyFont="1" applyBorder="1" applyAlignment="1" applyProtection="1">
      <alignment horizontal="center"/>
      <protection locked="0"/>
    </xf>
    <xf numFmtId="0" fontId="13" fillId="0" borderId="13" xfId="1" applyFont="1" applyBorder="1" applyAlignment="1" applyProtection="1">
      <alignment horizontal="center"/>
      <protection locked="0"/>
    </xf>
    <xf numFmtId="0" fontId="2" fillId="0" borderId="14" xfId="1" applyFont="1" applyBorder="1" applyAlignment="1" applyProtection="1">
      <alignment horizontal="center"/>
      <protection locked="0"/>
    </xf>
    <xf numFmtId="0" fontId="13" fillId="0" borderId="14" xfId="1" applyFont="1" applyBorder="1" applyAlignment="1" applyProtection="1">
      <alignment horizontal="center"/>
      <protection locked="0"/>
    </xf>
    <xf numFmtId="0" fontId="2" fillId="0" borderId="22" xfId="1" applyFont="1" applyBorder="1" applyAlignment="1" applyProtection="1">
      <alignment horizontal="center"/>
      <protection locked="0"/>
    </xf>
    <xf numFmtId="0" fontId="5" fillId="0" borderId="2" xfId="1" applyFont="1" applyBorder="1" applyProtection="1">
      <protection hidden="1"/>
    </xf>
    <xf numFmtId="0" fontId="10" fillId="0" borderId="2" xfId="1" applyFont="1" applyBorder="1" applyProtection="1">
      <protection hidden="1"/>
    </xf>
    <xf numFmtId="0" fontId="4" fillId="0" borderId="0" xfId="1" applyFont="1" applyAlignment="1">
      <alignment horizontal="right"/>
    </xf>
    <xf numFmtId="0" fontId="6" fillId="0" borderId="0" xfId="0" applyFont="1"/>
    <xf numFmtId="0" fontId="1" fillId="0" borderId="0" xfId="1" applyAlignment="1">
      <alignment horizontal="center"/>
    </xf>
    <xf numFmtId="0" fontId="0" fillId="0" borderId="0" xfId="0" applyProtection="1">
      <protection hidden="1"/>
    </xf>
    <xf numFmtId="0" fontId="4" fillId="0" borderId="0" xfId="1" applyFont="1" applyAlignment="1" applyProtection="1">
      <alignment horizontal="lef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8" fillId="0" borderId="0" xfId="1" applyFont="1" applyProtection="1">
      <protection hidden="1"/>
    </xf>
    <xf numFmtId="0" fontId="6" fillId="0" borderId="0" xfId="0" applyFont="1" applyProtection="1">
      <protection hidden="1"/>
    </xf>
    <xf numFmtId="14" fontId="5" fillId="0" borderId="0" xfId="1" applyNumberFormat="1" applyFont="1" applyProtection="1">
      <protection hidden="1"/>
    </xf>
    <xf numFmtId="0" fontId="4" fillId="0" borderId="2" xfId="1" applyFont="1" applyBorder="1" applyAlignment="1" applyProtection="1">
      <alignment horizontal="left"/>
      <protection hidden="1"/>
    </xf>
    <xf numFmtId="0" fontId="6" fillId="0" borderId="2" xfId="0" applyFont="1" applyBorder="1" applyProtection="1">
      <protection hidden="1"/>
    </xf>
    <xf numFmtId="0" fontId="5" fillId="0" borderId="2" xfId="1" applyFont="1" applyBorder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10" fillId="0" borderId="23" xfId="1" applyFont="1" applyBorder="1" applyAlignment="1" applyProtection="1">
      <alignment wrapText="1"/>
      <protection locked="0"/>
    </xf>
    <xf numFmtId="0" fontId="10" fillId="0" borderId="25" xfId="1" applyFont="1" applyBorder="1" applyAlignment="1" applyProtection="1">
      <alignment wrapText="1"/>
      <protection locked="0"/>
    </xf>
    <xf numFmtId="0" fontId="10" fillId="0" borderId="25" xfId="1" applyFont="1" applyBorder="1" applyAlignment="1" applyProtection="1">
      <alignment horizontal="center" wrapText="1"/>
      <protection locked="0"/>
    </xf>
    <xf numFmtId="0" fontId="2" fillId="0" borderId="41" xfId="1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0" fillId="0" borderId="0" xfId="1" applyFont="1" applyProtection="1">
      <protection locked="0"/>
    </xf>
    <xf numFmtId="0" fontId="10" fillId="0" borderId="2" xfId="1" applyFont="1" applyBorder="1" applyProtection="1">
      <protection locked="0"/>
    </xf>
    <xf numFmtId="0" fontId="5" fillId="0" borderId="2" xfId="1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7" fillId="0" borderId="2" xfId="1" applyFont="1" applyBorder="1" applyProtection="1">
      <protection locked="0"/>
    </xf>
    <xf numFmtId="0" fontId="5" fillId="0" borderId="2" xfId="1" applyFont="1" applyBorder="1" applyAlignment="1">
      <alignment horizontal="center"/>
    </xf>
    <xf numFmtId="0" fontId="5" fillId="0" borderId="0" xfId="1" applyFont="1" applyAlignment="1" applyProtection="1">
      <alignment horizontal="right" indent="1"/>
      <protection hidden="1"/>
    </xf>
    <xf numFmtId="0" fontId="2" fillId="0" borderId="3" xfId="1" applyFont="1" applyBorder="1" applyAlignment="1" applyProtection="1">
      <alignment horizontal="center"/>
      <protection locked="0"/>
    </xf>
    <xf numFmtId="0" fontId="20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5" fillId="0" borderId="0" xfId="1" applyFont="1" applyAlignment="1" applyProtection="1">
      <alignment vertical="center"/>
      <protection hidden="1"/>
    </xf>
    <xf numFmtId="14" fontId="18" fillId="3" borderId="0" xfId="0" applyNumberFormat="1" applyFont="1" applyFill="1" applyProtection="1">
      <protection locked="0"/>
    </xf>
    <xf numFmtId="0" fontId="22" fillId="3" borderId="26" xfId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3" fillId="0" borderId="19" xfId="1" applyFont="1" applyBorder="1" applyAlignment="1">
      <alignment vertical="center"/>
    </xf>
    <xf numFmtId="0" fontId="22" fillId="0" borderId="19" xfId="1" applyFont="1" applyBorder="1" applyAlignment="1">
      <alignment vertical="center"/>
    </xf>
    <xf numFmtId="0" fontId="22" fillId="0" borderId="42" xfId="1" applyFont="1" applyBorder="1" applyAlignment="1">
      <alignment vertical="center"/>
    </xf>
    <xf numFmtId="0" fontId="23" fillId="0" borderId="20" xfId="1" applyFont="1" applyBorder="1" applyAlignment="1">
      <alignment horizontal="center" vertical="center"/>
    </xf>
    <xf numFmtId="2" fontId="22" fillId="0" borderId="45" xfId="1" applyNumberFormat="1" applyFont="1" applyBorder="1" applyAlignment="1">
      <alignment horizontal="right" vertical="center"/>
    </xf>
    <xf numFmtId="1" fontId="23" fillId="0" borderId="45" xfId="1" applyNumberFormat="1" applyFont="1" applyBorder="1" applyAlignment="1">
      <alignment horizontal="center" vertical="center"/>
    </xf>
    <xf numFmtId="2" fontId="22" fillId="0" borderId="21" xfId="1" applyNumberFormat="1" applyFont="1" applyBorder="1" applyAlignment="1">
      <alignment horizontal="right" vertical="center"/>
    </xf>
    <xf numFmtId="2" fontId="23" fillId="0" borderId="36" xfId="1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22" fillId="3" borderId="24" xfId="1" applyFont="1" applyFill="1" applyBorder="1" applyAlignment="1" applyProtection="1">
      <alignment horizontal="left" vertical="center"/>
      <protection locked="0"/>
    </xf>
    <xf numFmtId="0" fontId="22" fillId="3" borderId="27" xfId="1" applyFont="1" applyFill="1" applyBorder="1" applyAlignment="1" applyProtection="1">
      <alignment horizontal="left" vertical="center"/>
      <protection locked="0"/>
    </xf>
    <xf numFmtId="2" fontId="9" fillId="3" borderId="0" xfId="0" applyNumberFormat="1" applyFont="1" applyFill="1" applyAlignment="1" applyProtection="1">
      <alignment vertical="center"/>
      <protection locked="0"/>
    </xf>
    <xf numFmtId="0" fontId="22" fillId="0" borderId="0" xfId="1" applyFont="1" applyAlignment="1" applyProtection="1">
      <alignment horizontal="left" vertical="center"/>
      <protection locked="0"/>
    </xf>
    <xf numFmtId="0" fontId="22" fillId="0" borderId="0" xfId="1" applyFont="1" applyAlignment="1" applyProtection="1">
      <alignment vertical="center"/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>
      <alignment horizontal="center" vertical="center"/>
    </xf>
    <xf numFmtId="0" fontId="20" fillId="0" borderId="0" xfId="1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64" fontId="22" fillId="0" borderId="47" xfId="1" applyNumberFormat="1" applyFont="1" applyBorder="1" applyAlignment="1" applyProtection="1">
      <alignment horizontal="center" vertical="center"/>
      <protection hidden="1"/>
    </xf>
    <xf numFmtId="164" fontId="22" fillId="0" borderId="1" xfId="1" applyNumberFormat="1" applyFont="1" applyBorder="1" applyAlignment="1" applyProtection="1">
      <alignment horizontal="right" vertical="center"/>
      <protection hidden="1"/>
    </xf>
    <xf numFmtId="164" fontId="22" fillId="0" borderId="9" xfId="1" applyNumberFormat="1" applyFont="1" applyBorder="1" applyAlignment="1" applyProtection="1">
      <alignment horizontal="right" vertical="center"/>
      <protection hidden="1"/>
    </xf>
    <xf numFmtId="164" fontId="19" fillId="0" borderId="35" xfId="0" applyNumberFormat="1" applyFont="1" applyBorder="1" applyAlignment="1" applyProtection="1">
      <alignment horizontal="right" vertical="center"/>
      <protection hidden="1"/>
    </xf>
    <xf numFmtId="164" fontId="22" fillId="0" borderId="37" xfId="1" applyNumberFormat="1" applyFont="1" applyBorder="1" applyAlignment="1" applyProtection="1">
      <alignment horizontal="center" vertical="center"/>
      <protection hidden="1"/>
    </xf>
    <xf numFmtId="164" fontId="22" fillId="0" borderId="5" xfId="1" applyNumberFormat="1" applyFont="1" applyBorder="1" applyAlignment="1" applyProtection="1">
      <alignment horizontal="right" vertical="center"/>
      <protection hidden="1"/>
    </xf>
    <xf numFmtId="164" fontId="19" fillId="0" borderId="32" xfId="0" applyNumberFormat="1" applyFont="1" applyBorder="1" applyAlignment="1" applyProtection="1">
      <alignment horizontal="right" vertical="center"/>
      <protection hidden="1"/>
    </xf>
    <xf numFmtId="164" fontId="22" fillId="0" borderId="38" xfId="1" applyNumberFormat="1" applyFont="1" applyBorder="1" applyAlignment="1" applyProtection="1">
      <alignment horizontal="center" vertical="center"/>
      <protection hidden="1"/>
    </xf>
    <xf numFmtId="164" fontId="22" fillId="0" borderId="8" xfId="1" applyNumberFormat="1" applyFont="1" applyBorder="1" applyAlignment="1" applyProtection="1">
      <alignment horizontal="right" vertical="center"/>
      <protection hidden="1"/>
    </xf>
    <xf numFmtId="164" fontId="22" fillId="0" borderId="44" xfId="1" applyNumberFormat="1" applyFont="1" applyBorder="1" applyAlignment="1" applyProtection="1">
      <alignment horizontal="right" vertical="center"/>
      <protection hidden="1"/>
    </xf>
    <xf numFmtId="164" fontId="19" fillId="0" borderId="33" xfId="0" applyNumberFormat="1" applyFont="1" applyBorder="1" applyAlignment="1" applyProtection="1">
      <alignment horizontal="right" vertical="center"/>
      <protection hidden="1"/>
    </xf>
    <xf numFmtId="165" fontId="22" fillId="3" borderId="39" xfId="1" applyNumberFormat="1" applyFont="1" applyFill="1" applyBorder="1" applyAlignment="1" applyProtection="1">
      <alignment horizontal="center" vertical="center"/>
      <protection locked="0"/>
    </xf>
    <xf numFmtId="165" fontId="22" fillId="3" borderId="17" xfId="1" applyNumberFormat="1" applyFont="1" applyFill="1" applyBorder="1" applyAlignment="1" applyProtection="1">
      <alignment horizontal="center" vertical="center"/>
      <protection locked="0"/>
    </xf>
    <xf numFmtId="165" fontId="22" fillId="3" borderId="18" xfId="1" applyNumberFormat="1" applyFont="1" applyFill="1" applyBorder="1" applyAlignment="1" applyProtection="1">
      <alignment horizontal="center" vertical="center"/>
      <protection locked="0"/>
    </xf>
    <xf numFmtId="165" fontId="22" fillId="3" borderId="46" xfId="1" applyNumberFormat="1" applyFont="1" applyFill="1" applyBorder="1" applyAlignment="1" applyProtection="1">
      <alignment horizontal="center" vertical="center"/>
      <protection locked="0"/>
    </xf>
    <xf numFmtId="165" fontId="22" fillId="3" borderId="7" xfId="1" applyNumberFormat="1" applyFont="1" applyFill="1" applyBorder="1" applyAlignment="1" applyProtection="1">
      <alignment horizontal="center" vertical="center"/>
      <protection locked="0"/>
    </xf>
    <xf numFmtId="165" fontId="22" fillId="3" borderId="4" xfId="1" applyNumberFormat="1" applyFont="1" applyFill="1" applyBorder="1" applyAlignment="1" applyProtection="1">
      <alignment horizontal="center" vertical="center"/>
      <protection locked="0"/>
    </xf>
    <xf numFmtId="165" fontId="23" fillId="3" borderId="10" xfId="1" applyNumberFormat="1" applyFont="1" applyFill="1" applyBorder="1" applyAlignment="1" applyProtection="1">
      <alignment horizontal="center" vertical="center"/>
      <protection locked="0"/>
    </xf>
    <xf numFmtId="165" fontId="23" fillId="3" borderId="7" xfId="1" applyNumberFormat="1" applyFont="1" applyFill="1" applyBorder="1" applyAlignment="1" applyProtection="1">
      <alignment horizontal="center" vertical="center"/>
      <protection locked="0"/>
    </xf>
    <xf numFmtId="165" fontId="23" fillId="3" borderId="43" xfId="1" applyNumberFormat="1" applyFont="1" applyFill="1" applyBorder="1" applyAlignment="1" applyProtection="1">
      <alignment horizontal="center" vertical="center"/>
      <protection locked="0"/>
    </xf>
    <xf numFmtId="0" fontId="20" fillId="3" borderId="0" xfId="1" applyFont="1" applyFill="1" applyAlignment="1" applyProtection="1">
      <alignment horizontal="left"/>
      <protection locked="0"/>
    </xf>
    <xf numFmtId="0" fontId="20" fillId="0" borderId="0" xfId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49" fontId="20" fillId="3" borderId="0" xfId="1" applyNumberFormat="1" applyFont="1" applyFill="1" applyAlignment="1" applyProtection="1">
      <alignment horizontal="left"/>
      <protection locked="0"/>
    </xf>
    <xf numFmtId="0" fontId="20" fillId="3" borderId="0" xfId="1" applyFont="1" applyFill="1" applyAlignment="1" applyProtection="1">
      <alignment horizontal="left"/>
      <protection locked="0"/>
    </xf>
    <xf numFmtId="0" fontId="2" fillId="0" borderId="23" xfId="1" applyFont="1" applyBorder="1" applyAlignment="1" applyProtection="1">
      <alignment horizontal="center" vertical="center" wrapText="1" shrinkToFit="1"/>
      <protection locked="0"/>
    </xf>
    <xf numFmtId="0" fontId="2" fillId="0" borderId="11" xfId="1" applyFont="1" applyBorder="1" applyAlignment="1" applyProtection="1">
      <alignment horizontal="center" vertical="center" wrapText="1" shrinkToFit="1"/>
      <protection locked="0"/>
    </xf>
    <xf numFmtId="0" fontId="2" fillId="0" borderId="28" xfId="1" applyFont="1" applyBorder="1" applyAlignment="1" applyProtection="1">
      <alignment horizontal="center" vertical="center" wrapText="1" shrinkToFit="1"/>
      <protection locked="0"/>
    </xf>
    <xf numFmtId="0" fontId="2" fillId="0" borderId="25" xfId="1" applyFont="1" applyBorder="1" applyAlignment="1" applyProtection="1">
      <alignment horizontal="center" vertical="center" wrapText="1" shrinkToFit="1"/>
      <protection locked="0"/>
    </xf>
    <xf numFmtId="0" fontId="2" fillId="0" borderId="0" xfId="1" applyFont="1" applyAlignment="1" applyProtection="1">
      <alignment horizontal="center" vertical="center" wrapText="1" shrinkToFit="1"/>
      <protection locked="0"/>
    </xf>
    <xf numFmtId="0" fontId="2" fillId="0" borderId="29" xfId="1" applyFont="1" applyBorder="1" applyAlignment="1" applyProtection="1">
      <alignment horizontal="center" vertical="center" wrapText="1" shrinkToFit="1"/>
      <protection locked="0"/>
    </xf>
    <xf numFmtId="0" fontId="2" fillId="0" borderId="24" xfId="1" applyFont="1" applyBorder="1" applyAlignment="1" applyProtection="1">
      <alignment horizontal="center" vertical="center" wrapText="1" shrinkToFit="1"/>
      <protection locked="0"/>
    </xf>
    <xf numFmtId="0" fontId="2" fillId="0" borderId="2" xfId="1" applyFont="1" applyBorder="1" applyAlignment="1" applyProtection="1">
      <alignment horizontal="center" vertical="center" wrapText="1" shrinkToFit="1"/>
      <protection locked="0"/>
    </xf>
    <xf numFmtId="0" fontId="2" fillId="0" borderId="30" xfId="1" applyFont="1" applyBorder="1" applyAlignment="1" applyProtection="1">
      <alignment horizontal="center" vertical="center" wrapText="1" shrinkToFit="1"/>
      <protection locked="0"/>
    </xf>
    <xf numFmtId="0" fontId="2" fillId="0" borderId="11" xfId="1" applyFont="1" applyBorder="1" applyAlignment="1" applyProtection="1">
      <alignment horizontal="center" vertical="center" shrinkToFit="1"/>
      <protection locked="0"/>
    </xf>
    <xf numFmtId="0" fontId="2" fillId="0" borderId="2" xfId="1" applyFont="1" applyBorder="1" applyAlignment="1" applyProtection="1">
      <alignment horizontal="center" vertical="center" shrinkToFit="1"/>
      <protection locked="0"/>
    </xf>
    <xf numFmtId="0" fontId="13" fillId="0" borderId="6" xfId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/>
      <protection hidden="1"/>
    </xf>
    <xf numFmtId="0" fontId="8" fillId="0" borderId="0" xfId="1" applyFont="1" applyAlignment="1" applyProtection="1">
      <alignment horizontal="left"/>
      <protection hidden="1"/>
    </xf>
    <xf numFmtId="0" fontId="17" fillId="3" borderId="0" xfId="1" applyFont="1" applyFill="1" applyAlignment="1" applyProtection="1">
      <alignment horizontal="left"/>
      <protection locked="0"/>
    </xf>
    <xf numFmtId="49" fontId="19" fillId="3" borderId="0" xfId="0" applyNumberFormat="1" applyFont="1" applyFill="1" applyAlignment="1" applyProtection="1">
      <alignment horizontal="left"/>
      <protection locked="0"/>
    </xf>
    <xf numFmtId="0" fontId="5" fillId="0" borderId="0" xfId="1" applyFont="1" applyAlignment="1" applyProtection="1">
      <alignment horizontal="center"/>
      <protection hidden="1"/>
    </xf>
    <xf numFmtId="14" fontId="18" fillId="3" borderId="0" xfId="0" applyNumberFormat="1" applyFont="1" applyFill="1" applyAlignment="1" applyProtection="1">
      <alignment horizontal="center"/>
      <protection locked="0"/>
    </xf>
    <xf numFmtId="0" fontId="5" fillId="0" borderId="0" xfId="1" applyFont="1" applyAlignment="1" applyProtection="1">
      <alignment horizontal="right"/>
      <protection hidden="1"/>
    </xf>
    <xf numFmtId="0" fontId="20" fillId="3" borderId="40" xfId="1" applyFont="1" applyFill="1" applyBorder="1" applyAlignment="1" applyProtection="1">
      <alignment horizontal="left"/>
      <protection locked="0"/>
    </xf>
  </cellXfs>
  <cellStyles count="3">
    <cellStyle name="Currency" xfId="2" builtinId="4"/>
    <cellStyle name="Normal" xfId="0" builtinId="0"/>
    <cellStyle name="normálne_Hárok1" xfId="1" xr:uid="{00000000-0005-0000-0000-000001000000}"/>
  </cellStyles>
  <dxfs count="0"/>
  <tableStyles count="1" defaultTableStyle="TableStyleMedium9" defaultPivotStyle="PivotStyleLight16">
    <tableStyle name="Invisible" pivot="0" table="0" count="0" xr9:uid="{41A508F6-1B6D-4CBF-9AD7-E78E84ABAD9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561975</xdr:colOff>
      <xdr:row>11</xdr:row>
      <xdr:rowOff>57150</xdr:rowOff>
    </xdr:from>
    <xdr:to>
      <xdr:col>10</xdr:col>
      <xdr:colOff>742950</xdr:colOff>
      <xdr:row>11</xdr:row>
      <xdr:rowOff>200025</xdr:rowOff>
    </xdr:to>
    <xdr:sp macro="" textlink="">
      <xdr:nvSpPr>
        <xdr:cNvPr id="2" name="Vývojový diagram: zlúčenie 1">
          <a:extLst>
            <a:ext uri="{FF2B5EF4-FFF2-40B4-BE49-F238E27FC236}">
              <a16:creationId xmlns:a16="http://schemas.microsoft.com/office/drawing/2014/main" id="{DFA330A3-ABCF-4E51-B908-3CD3E8733CB1}"/>
            </a:ext>
          </a:extLst>
        </xdr:cNvPr>
        <xdr:cNvSpPr/>
      </xdr:nvSpPr>
      <xdr:spPr>
        <a:xfrm>
          <a:off x="11315700" y="2390775"/>
          <a:ext cx="180975" cy="1428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3646-1A72-48A9-8F36-D64C8A442CD7}">
  <sheetPr>
    <tabColor rgb="FF92D050"/>
    <pageSetUpPr fitToPage="1"/>
  </sheetPr>
  <dimension ref="A1:Q43"/>
  <sheetViews>
    <sheetView tabSelected="1" topLeftCell="A7" zoomScaleNormal="100" workbookViewId="0">
      <selection activeCell="B24" sqref="B24"/>
    </sheetView>
  </sheetViews>
  <sheetFormatPr defaultColWidth="9.140625" defaultRowHeight="12.75" x14ac:dyDescent="0.2"/>
  <cols>
    <col min="1" max="1" width="4.85546875" style="7" customWidth="1"/>
    <col min="2" max="2" width="34.28515625" style="7" bestFit="1" customWidth="1"/>
    <col min="3" max="3" width="13.85546875" style="7" customWidth="1"/>
    <col min="4" max="4" width="25.28515625" style="7" bestFit="1" customWidth="1"/>
    <col min="5" max="5" width="20.140625" style="7" bestFit="1" customWidth="1"/>
    <col min="6" max="6" width="11" style="7" bestFit="1" customWidth="1"/>
    <col min="7" max="7" width="15.5703125" style="7" bestFit="1" customWidth="1"/>
    <col min="8" max="8" width="9.28515625" style="7" bestFit="1" customWidth="1"/>
    <col min="9" max="9" width="15.5703125" style="7" bestFit="1" customWidth="1"/>
    <col min="10" max="10" width="11.42578125" style="7" customWidth="1"/>
    <col min="11" max="11" width="22.140625" style="7" bestFit="1" customWidth="1"/>
    <col min="12" max="12" width="32.140625" style="7" customWidth="1"/>
    <col min="13" max="13" width="22.42578125" customWidth="1"/>
    <col min="14" max="14" width="19.28515625" customWidth="1"/>
    <col min="15" max="15" width="14.7109375" style="7" hidden="1" customWidth="1"/>
    <col min="16" max="16384" width="9.140625" style="7"/>
  </cols>
  <sheetData>
    <row r="1" spans="2:14" x14ac:dyDescent="0.2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2:14" x14ac:dyDescent="0.2"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2:14" ht="23.25" customHeight="1" x14ac:dyDescent="0.3">
      <c r="B3" s="29"/>
      <c r="C3" s="29"/>
      <c r="D3" s="117" t="s">
        <v>6</v>
      </c>
      <c r="E3" s="117"/>
      <c r="F3" s="117"/>
      <c r="G3" s="117"/>
      <c r="H3" s="117"/>
      <c r="I3" s="117"/>
      <c r="J3" s="29"/>
      <c r="K3" s="29"/>
    </row>
    <row r="4" spans="2:14" x14ac:dyDescent="0.2">
      <c r="B4" s="30"/>
      <c r="C4" s="30"/>
      <c r="D4" s="31"/>
      <c r="E4" s="31"/>
      <c r="F4" s="31"/>
      <c r="G4" s="31"/>
      <c r="H4" s="31"/>
      <c r="I4" s="32"/>
      <c r="J4" s="30"/>
      <c r="K4" s="31"/>
      <c r="L4" s="8"/>
      <c r="M4" s="26"/>
    </row>
    <row r="5" spans="2:14" ht="17.25" x14ac:dyDescent="0.25">
      <c r="B5" s="118" t="s">
        <v>20</v>
      </c>
      <c r="C5" s="118"/>
      <c r="D5" s="118"/>
      <c r="E5" s="118"/>
      <c r="F5" s="118"/>
      <c r="G5" s="118"/>
      <c r="H5" s="118"/>
      <c r="I5" s="118"/>
      <c r="J5" s="33"/>
      <c r="K5" s="34"/>
      <c r="M5" s="7"/>
      <c r="N5" s="7"/>
    </row>
    <row r="6" spans="2:14" s="9" customFormat="1" ht="23.25" customHeight="1" x14ac:dyDescent="0.35">
      <c r="B6" s="33" t="s">
        <v>3</v>
      </c>
      <c r="C6" s="119"/>
      <c r="D6" s="119"/>
      <c r="E6" s="119"/>
      <c r="F6" s="119"/>
      <c r="G6" s="119"/>
      <c r="I6" s="33" t="s">
        <v>169</v>
      </c>
      <c r="J6" s="120"/>
      <c r="K6" s="120"/>
    </row>
    <row r="7" spans="2:14" s="9" customFormat="1" ht="20.25" x14ac:dyDescent="0.3">
      <c r="B7" s="35"/>
      <c r="C7" s="33"/>
      <c r="D7" s="35"/>
      <c r="E7" s="35"/>
      <c r="F7" s="33"/>
      <c r="G7" s="35"/>
      <c r="I7" s="33" t="s">
        <v>170</v>
      </c>
      <c r="J7" s="120"/>
      <c r="K7" s="120"/>
    </row>
    <row r="8" spans="2:14" s="9" customFormat="1" ht="14.25" customHeight="1" x14ac:dyDescent="0.2">
      <c r="B8" s="33"/>
      <c r="C8" s="33"/>
      <c r="D8" s="33"/>
      <c r="E8" s="33"/>
      <c r="F8" s="33"/>
      <c r="G8" s="40"/>
      <c r="H8" s="33"/>
      <c r="I8" s="33"/>
      <c r="J8" s="33"/>
      <c r="K8" s="33"/>
    </row>
    <row r="9" spans="2:14" s="9" customFormat="1" ht="18" x14ac:dyDescent="0.25">
      <c r="B9" s="53" t="s">
        <v>164</v>
      </c>
      <c r="C9" s="58"/>
      <c r="D9" s="121" t="s">
        <v>163</v>
      </c>
      <c r="E9" s="121"/>
      <c r="F9" s="122"/>
      <c r="G9" s="122"/>
      <c r="H9" s="123" t="s">
        <v>2</v>
      </c>
      <c r="I9" s="123"/>
      <c r="J9" s="122"/>
      <c r="K9" s="122"/>
    </row>
    <row r="10" spans="2:14" s="9" customFormat="1" ht="14.25" x14ac:dyDescent="0.2">
      <c r="B10" s="36"/>
      <c r="C10" s="33"/>
      <c r="D10" s="33"/>
      <c r="E10" s="33"/>
      <c r="F10" s="56"/>
      <c r="G10" s="56"/>
      <c r="H10" s="33"/>
      <c r="I10" s="33"/>
      <c r="J10" s="33"/>
      <c r="K10" s="33"/>
    </row>
    <row r="11" spans="2:14" s="9" customFormat="1" ht="15" x14ac:dyDescent="0.25">
      <c r="B11" s="25" t="s">
        <v>19</v>
      </c>
      <c r="C11" s="37" t="s">
        <v>156</v>
      </c>
      <c r="D11" s="38"/>
      <c r="E11" s="37"/>
      <c r="F11" s="38"/>
      <c r="G11" s="39"/>
      <c r="H11" s="24"/>
      <c r="I11" s="24"/>
      <c r="J11" s="24"/>
      <c r="K11" s="24"/>
    </row>
    <row r="12" spans="2:14" s="9" customFormat="1" ht="18" x14ac:dyDescent="0.25">
      <c r="B12" s="57" t="s">
        <v>24</v>
      </c>
      <c r="C12" s="124"/>
      <c r="D12" s="124"/>
      <c r="E12" s="55" t="str">
        <f>IF(C12&lt;&gt;Zosadzovanie!D2,"!!!"," ")</f>
        <v>!!!</v>
      </c>
      <c r="F12" s="33" t="s">
        <v>180</v>
      </c>
      <c r="G12" s="40"/>
      <c r="H12" s="35"/>
      <c r="I12" s="33"/>
      <c r="J12" s="33"/>
      <c r="K12" s="33"/>
    </row>
    <row r="13" spans="2:14" s="9" customFormat="1" ht="18" x14ac:dyDescent="0.25">
      <c r="B13" s="57" t="s">
        <v>149</v>
      </c>
      <c r="C13" s="104" t="s">
        <v>9</v>
      </c>
      <c r="D13" s="104"/>
      <c r="E13" s="55" t="str">
        <f>IF(C13&lt;&gt;Zosadzovanie!F2,"!!!"," ")</f>
        <v xml:space="preserve"> </v>
      </c>
      <c r="F13" s="33"/>
      <c r="G13" s="40"/>
      <c r="H13" s="33"/>
      <c r="I13" s="33"/>
      <c r="J13" s="33"/>
      <c r="K13" s="33"/>
    </row>
    <row r="14" spans="2:14" s="9" customFormat="1" ht="18" x14ac:dyDescent="0.25">
      <c r="B14" s="57" t="s">
        <v>10</v>
      </c>
      <c r="C14" s="104" t="s">
        <v>5</v>
      </c>
      <c r="D14" s="104"/>
      <c r="E14" s="55" t="str">
        <f>IF(C14&lt;&gt;Zosadzovanie!H3,"!!!"," ")</f>
        <v xml:space="preserve"> </v>
      </c>
      <c r="F14" s="40"/>
      <c r="G14" s="40"/>
      <c r="H14" s="33"/>
      <c r="I14" s="33"/>
      <c r="J14" s="33"/>
      <c r="K14" s="33"/>
    </row>
    <row r="15" spans="2:14" s="9" customFormat="1" ht="18" x14ac:dyDescent="0.25">
      <c r="B15" s="57" t="s">
        <v>181</v>
      </c>
      <c r="C15" s="100"/>
      <c r="D15" s="101"/>
      <c r="E15" s="55"/>
      <c r="F15" s="40"/>
      <c r="G15" s="40"/>
      <c r="H15" s="33"/>
      <c r="I15" s="33"/>
      <c r="J15" s="33"/>
      <c r="K15" s="33"/>
    </row>
    <row r="16" spans="2:14" s="9" customFormat="1" ht="18" customHeight="1" x14ac:dyDescent="0.25">
      <c r="B16" s="57" t="s">
        <v>171</v>
      </c>
      <c r="C16" s="103"/>
      <c r="D16" s="103"/>
      <c r="E16" s="103"/>
      <c r="F16" s="103"/>
      <c r="G16" s="103"/>
      <c r="H16" s="103"/>
      <c r="I16" s="103"/>
      <c r="J16" s="103"/>
      <c r="K16" s="103"/>
    </row>
    <row r="17" spans="1:14" s="9" customFormat="1" ht="14.25" x14ac:dyDescent="0.2">
      <c r="B17" s="33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27"/>
    </row>
    <row r="18" spans="1:14" s="9" customFormat="1" ht="15" x14ac:dyDescent="0.25">
      <c r="B18" s="47" t="s">
        <v>12</v>
      </c>
      <c r="C18" s="48" t="s">
        <v>157</v>
      </c>
      <c r="D18" s="49"/>
      <c r="E18" s="49"/>
      <c r="F18" s="48"/>
      <c r="G18" s="50"/>
      <c r="H18" s="49"/>
      <c r="I18" s="48"/>
      <c r="J18" s="51"/>
      <c r="K18" s="49"/>
      <c r="L18" s="48"/>
      <c r="M18" s="52"/>
      <c r="N18" s="52"/>
    </row>
    <row r="19" spans="1:14" ht="13.5" thickBot="1" x14ac:dyDescent="0.25">
      <c r="B19" s="11"/>
      <c r="C19" s="11"/>
      <c r="D19" s="11"/>
      <c r="E19" s="11"/>
      <c r="F19" s="11"/>
      <c r="G19" s="12"/>
      <c r="H19" s="11"/>
      <c r="I19" s="11"/>
      <c r="J19" s="11"/>
      <c r="K19" s="11"/>
      <c r="L19" s="11"/>
      <c r="M19" s="28"/>
    </row>
    <row r="20" spans="1:14" ht="15" customHeight="1" x14ac:dyDescent="0.25">
      <c r="B20" s="41"/>
      <c r="C20" s="105" t="s">
        <v>158</v>
      </c>
      <c r="D20" s="106"/>
      <c r="E20" s="107"/>
      <c r="F20" s="114" t="s">
        <v>13</v>
      </c>
      <c r="G20" s="114"/>
      <c r="H20" s="114"/>
      <c r="I20" s="114"/>
      <c r="J20" s="114"/>
      <c r="K20" s="114"/>
      <c r="L20" s="13"/>
      <c r="M20" s="7"/>
      <c r="N20" s="7"/>
    </row>
    <row r="21" spans="1:14" ht="15.75" customHeight="1" x14ac:dyDescent="0.25">
      <c r="B21" s="42"/>
      <c r="C21" s="108"/>
      <c r="D21" s="109"/>
      <c r="E21" s="110"/>
      <c r="F21" s="115"/>
      <c r="G21" s="115"/>
      <c r="H21" s="115"/>
      <c r="I21" s="115"/>
      <c r="J21" s="115"/>
      <c r="K21" s="115"/>
      <c r="L21" s="14"/>
      <c r="M21" s="7"/>
      <c r="N21" s="7"/>
    </row>
    <row r="22" spans="1:14" ht="13.5" customHeight="1" x14ac:dyDescent="0.25">
      <c r="B22" s="43" t="s">
        <v>15</v>
      </c>
      <c r="C22" s="111"/>
      <c r="D22" s="112"/>
      <c r="E22" s="113"/>
      <c r="F22" s="116" t="s">
        <v>14</v>
      </c>
      <c r="G22" s="116"/>
      <c r="H22" s="116"/>
      <c r="I22" s="116"/>
      <c r="J22" s="116"/>
      <c r="K22" s="116"/>
      <c r="L22" s="15" t="s">
        <v>150</v>
      </c>
      <c r="M22" s="7"/>
      <c r="N22" s="7"/>
    </row>
    <row r="23" spans="1:14" ht="13.5" customHeight="1" thickBot="1" x14ac:dyDescent="0.25">
      <c r="B23" s="23" t="s">
        <v>155</v>
      </c>
      <c r="C23" s="44" t="s">
        <v>0</v>
      </c>
      <c r="D23" s="19" t="s">
        <v>1</v>
      </c>
      <c r="E23" s="17" t="s">
        <v>159</v>
      </c>
      <c r="F23" s="18" t="s">
        <v>18</v>
      </c>
      <c r="G23" s="19" t="s">
        <v>11</v>
      </c>
      <c r="H23" s="20" t="s">
        <v>16</v>
      </c>
      <c r="I23" s="21" t="s">
        <v>11</v>
      </c>
      <c r="J23" s="22" t="s">
        <v>17</v>
      </c>
      <c r="K23" s="54" t="s">
        <v>11</v>
      </c>
      <c r="L23" s="16" t="s">
        <v>11</v>
      </c>
      <c r="M23" s="7"/>
      <c r="N23" s="7"/>
    </row>
    <row r="24" spans="1:14" s="60" customFormat="1" ht="20.25" x14ac:dyDescent="0.2">
      <c r="A24" s="79">
        <v>1</v>
      </c>
      <c r="B24" s="71"/>
      <c r="C24" s="91"/>
      <c r="D24" s="94"/>
      <c r="E24" s="80">
        <f>C24*D24/1000/1000</f>
        <v>0</v>
      </c>
      <c r="F24" s="97"/>
      <c r="G24" s="81">
        <f>F24*E24</f>
        <v>0</v>
      </c>
      <c r="H24" s="97"/>
      <c r="I24" s="81">
        <f>H24*E24</f>
        <v>0</v>
      </c>
      <c r="J24" s="97"/>
      <c r="K24" s="82">
        <f>J24*E24</f>
        <v>0</v>
      </c>
      <c r="L24" s="83">
        <f>G24+I24+K24</f>
        <v>0</v>
      </c>
    </row>
    <row r="25" spans="1:14" s="60" customFormat="1" ht="20.25" x14ac:dyDescent="0.2">
      <c r="A25" s="79">
        <v>2</v>
      </c>
      <c r="B25" s="59"/>
      <c r="C25" s="92"/>
      <c r="D25" s="95"/>
      <c r="E25" s="84">
        <f t="shared" ref="E25:E33" si="0">C25*D25/1000/1000</f>
        <v>0</v>
      </c>
      <c r="F25" s="98"/>
      <c r="G25" s="81">
        <f t="shared" ref="G25:G33" si="1">F25*E25</f>
        <v>0</v>
      </c>
      <c r="H25" s="98"/>
      <c r="I25" s="81">
        <f t="shared" ref="I25:I33" si="2">H25*E25</f>
        <v>0</v>
      </c>
      <c r="J25" s="98"/>
      <c r="K25" s="85">
        <f t="shared" ref="K25:K33" si="3">J25*E25</f>
        <v>0</v>
      </c>
      <c r="L25" s="86">
        <f>G25+I25+K25</f>
        <v>0</v>
      </c>
    </row>
    <row r="26" spans="1:14" s="60" customFormat="1" ht="20.25" x14ac:dyDescent="0.2">
      <c r="A26" s="79">
        <v>3</v>
      </c>
      <c r="B26" s="59" t="s">
        <v>167</v>
      </c>
      <c r="C26" s="92"/>
      <c r="D26" s="95"/>
      <c r="E26" s="84">
        <f t="shared" si="0"/>
        <v>0</v>
      </c>
      <c r="F26" s="98"/>
      <c r="G26" s="81">
        <f t="shared" si="1"/>
        <v>0</v>
      </c>
      <c r="H26" s="98"/>
      <c r="I26" s="81">
        <f t="shared" si="2"/>
        <v>0</v>
      </c>
      <c r="J26" s="98"/>
      <c r="K26" s="85">
        <f t="shared" si="3"/>
        <v>0</v>
      </c>
      <c r="L26" s="86">
        <f t="shared" ref="L26:L32" si="4">G26+I26+K26</f>
        <v>0</v>
      </c>
    </row>
    <row r="27" spans="1:14" s="60" customFormat="1" ht="20.25" x14ac:dyDescent="0.2">
      <c r="A27" s="79">
        <v>4</v>
      </c>
      <c r="B27" s="59" t="s">
        <v>167</v>
      </c>
      <c r="C27" s="92"/>
      <c r="D27" s="95"/>
      <c r="E27" s="84">
        <f t="shared" si="0"/>
        <v>0</v>
      </c>
      <c r="F27" s="98"/>
      <c r="G27" s="81">
        <f t="shared" si="1"/>
        <v>0</v>
      </c>
      <c r="H27" s="98"/>
      <c r="I27" s="81">
        <f t="shared" si="2"/>
        <v>0</v>
      </c>
      <c r="J27" s="98"/>
      <c r="K27" s="85">
        <f t="shared" si="3"/>
        <v>0</v>
      </c>
      <c r="L27" s="86">
        <f t="shared" si="4"/>
        <v>0</v>
      </c>
    </row>
    <row r="28" spans="1:14" s="60" customFormat="1" ht="20.25" x14ac:dyDescent="0.2">
      <c r="A28" s="79">
        <v>5</v>
      </c>
      <c r="B28" s="59" t="s">
        <v>167</v>
      </c>
      <c r="C28" s="92"/>
      <c r="D28" s="95"/>
      <c r="E28" s="84">
        <f t="shared" si="0"/>
        <v>0</v>
      </c>
      <c r="F28" s="98"/>
      <c r="G28" s="81">
        <f t="shared" si="1"/>
        <v>0</v>
      </c>
      <c r="H28" s="98"/>
      <c r="I28" s="81">
        <f t="shared" si="2"/>
        <v>0</v>
      </c>
      <c r="J28" s="98"/>
      <c r="K28" s="85">
        <f t="shared" si="3"/>
        <v>0</v>
      </c>
      <c r="L28" s="86">
        <f t="shared" si="4"/>
        <v>0</v>
      </c>
    </row>
    <row r="29" spans="1:14" s="60" customFormat="1" ht="20.25" x14ac:dyDescent="0.2">
      <c r="A29" s="79">
        <v>6</v>
      </c>
      <c r="B29" s="59" t="s">
        <v>167</v>
      </c>
      <c r="C29" s="92"/>
      <c r="D29" s="95"/>
      <c r="E29" s="84">
        <f t="shared" si="0"/>
        <v>0</v>
      </c>
      <c r="F29" s="98"/>
      <c r="G29" s="81">
        <f t="shared" si="1"/>
        <v>0</v>
      </c>
      <c r="H29" s="98"/>
      <c r="I29" s="81">
        <f t="shared" si="2"/>
        <v>0</v>
      </c>
      <c r="J29" s="98"/>
      <c r="K29" s="85">
        <f t="shared" si="3"/>
        <v>0</v>
      </c>
      <c r="L29" s="86">
        <f t="shared" si="4"/>
        <v>0</v>
      </c>
    </row>
    <row r="30" spans="1:14" s="60" customFormat="1" ht="20.25" x14ac:dyDescent="0.2">
      <c r="A30" s="79">
        <v>7</v>
      </c>
      <c r="B30" s="59" t="s">
        <v>167</v>
      </c>
      <c r="C30" s="92"/>
      <c r="D30" s="95"/>
      <c r="E30" s="84">
        <f t="shared" si="0"/>
        <v>0</v>
      </c>
      <c r="F30" s="98"/>
      <c r="G30" s="81">
        <f t="shared" si="1"/>
        <v>0</v>
      </c>
      <c r="H30" s="98"/>
      <c r="I30" s="81">
        <f t="shared" si="2"/>
        <v>0</v>
      </c>
      <c r="J30" s="98"/>
      <c r="K30" s="85">
        <f t="shared" si="3"/>
        <v>0</v>
      </c>
      <c r="L30" s="86">
        <f t="shared" si="4"/>
        <v>0</v>
      </c>
    </row>
    <row r="31" spans="1:14" s="60" customFormat="1" ht="20.25" x14ac:dyDescent="0.2">
      <c r="A31" s="79">
        <v>8</v>
      </c>
      <c r="B31" s="59" t="s">
        <v>167</v>
      </c>
      <c r="C31" s="92"/>
      <c r="D31" s="95"/>
      <c r="E31" s="84">
        <f t="shared" si="0"/>
        <v>0</v>
      </c>
      <c r="F31" s="98"/>
      <c r="G31" s="81">
        <f t="shared" si="1"/>
        <v>0</v>
      </c>
      <c r="H31" s="98"/>
      <c r="I31" s="81">
        <f t="shared" si="2"/>
        <v>0</v>
      </c>
      <c r="J31" s="98"/>
      <c r="K31" s="85">
        <f t="shared" si="3"/>
        <v>0</v>
      </c>
      <c r="L31" s="86">
        <f t="shared" si="4"/>
        <v>0</v>
      </c>
    </row>
    <row r="32" spans="1:14" s="60" customFormat="1" ht="20.25" x14ac:dyDescent="0.2">
      <c r="A32" s="79">
        <v>9</v>
      </c>
      <c r="B32" s="59" t="s">
        <v>167</v>
      </c>
      <c r="C32" s="92"/>
      <c r="D32" s="95"/>
      <c r="E32" s="84">
        <f t="shared" si="0"/>
        <v>0</v>
      </c>
      <c r="F32" s="98"/>
      <c r="G32" s="81">
        <f t="shared" si="1"/>
        <v>0</v>
      </c>
      <c r="H32" s="98"/>
      <c r="I32" s="81">
        <f t="shared" si="2"/>
        <v>0</v>
      </c>
      <c r="J32" s="98"/>
      <c r="K32" s="85">
        <f t="shared" si="3"/>
        <v>0</v>
      </c>
      <c r="L32" s="86">
        <f t="shared" si="4"/>
        <v>0</v>
      </c>
    </row>
    <row r="33" spans="1:17" s="60" customFormat="1" ht="21" thickBot="1" x14ac:dyDescent="0.25">
      <c r="A33" s="79">
        <v>10</v>
      </c>
      <c r="B33" s="72"/>
      <c r="C33" s="93"/>
      <c r="D33" s="96"/>
      <c r="E33" s="87">
        <f t="shared" si="0"/>
        <v>0</v>
      </c>
      <c r="F33" s="99"/>
      <c r="G33" s="88">
        <f t="shared" si="1"/>
        <v>0</v>
      </c>
      <c r="H33" s="99"/>
      <c r="I33" s="88">
        <f t="shared" si="2"/>
        <v>0</v>
      </c>
      <c r="J33" s="99"/>
      <c r="K33" s="89">
        <f t="shared" si="3"/>
        <v>0</v>
      </c>
      <c r="L33" s="90">
        <f>G33+I33+K33</f>
        <v>0</v>
      </c>
    </row>
    <row r="34" spans="1:17" s="70" customFormat="1" ht="21" thickBot="1" x14ac:dyDescent="0.25">
      <c r="B34" s="61" t="s">
        <v>135</v>
      </c>
      <c r="C34" s="62"/>
      <c r="D34" s="63"/>
      <c r="E34" s="63"/>
      <c r="F34" s="64">
        <f t="shared" ref="F34" si="5">SUM(F24:F33)</f>
        <v>0</v>
      </c>
      <c r="G34" s="65">
        <f>SUM(G24:G33)</f>
        <v>0</v>
      </c>
      <c r="H34" s="66">
        <f t="shared" ref="H34:K34" si="6">SUM(H24:H33)</f>
        <v>0</v>
      </c>
      <c r="I34" s="65">
        <f t="shared" si="6"/>
        <v>0</v>
      </c>
      <c r="J34" s="66">
        <f t="shared" si="6"/>
        <v>0</v>
      </c>
      <c r="K34" s="67">
        <f t="shared" si="6"/>
        <v>0</v>
      </c>
      <c r="L34" s="68">
        <f>SUM(L24:L33)</f>
        <v>0</v>
      </c>
    </row>
    <row r="35" spans="1:17" s="70" customFormat="1" ht="20.25" x14ac:dyDescent="0.2">
      <c r="B35" s="78" t="s">
        <v>160</v>
      </c>
      <c r="C35" s="73">
        <v>0</v>
      </c>
      <c r="D35" s="74" t="s">
        <v>166</v>
      </c>
      <c r="E35" s="75"/>
      <c r="F35" s="75"/>
      <c r="G35" s="76"/>
      <c r="H35" s="75"/>
      <c r="I35" s="75"/>
      <c r="J35" s="75"/>
      <c r="K35" s="75"/>
      <c r="L35" s="75"/>
      <c r="M35" s="77"/>
      <c r="N35" s="69"/>
    </row>
    <row r="36" spans="1:17" x14ac:dyDescent="0.2">
      <c r="B36" s="11"/>
      <c r="C36" s="11"/>
      <c r="D36" s="11"/>
      <c r="E36" s="11"/>
      <c r="F36" s="11"/>
      <c r="G36" s="12"/>
      <c r="H36" s="11"/>
      <c r="I36" s="11"/>
      <c r="J36" s="11"/>
    </row>
    <row r="39" spans="1:17" customFormat="1" ht="15" x14ac:dyDescent="0.25">
      <c r="A39" s="7"/>
      <c r="B39" s="46" t="s">
        <v>161</v>
      </c>
      <c r="C39" s="102" t="s">
        <v>162</v>
      </c>
      <c r="D39" s="102"/>
      <c r="E39" s="102"/>
      <c r="F39" s="7"/>
      <c r="G39" s="7"/>
      <c r="H39" s="46"/>
      <c r="I39" s="46"/>
      <c r="J39" s="46"/>
      <c r="K39" s="46"/>
      <c r="L39" s="45"/>
      <c r="M39" s="7"/>
      <c r="O39" s="7"/>
      <c r="P39" s="7"/>
      <c r="Q39" s="7"/>
    </row>
    <row r="40" spans="1:17" customFormat="1" ht="14.25" x14ac:dyDescent="0.2">
      <c r="A40" s="7"/>
      <c r="B40" s="10"/>
      <c r="C40" s="7"/>
      <c r="D40" s="7"/>
      <c r="E40" s="7"/>
      <c r="F40" s="7"/>
      <c r="G40" s="7"/>
      <c r="H40" s="7"/>
      <c r="I40" s="7"/>
      <c r="J40" s="10"/>
      <c r="K40" s="7"/>
      <c r="L40" s="7"/>
      <c r="O40" s="7"/>
      <c r="P40" s="7"/>
      <c r="Q40" s="7"/>
    </row>
    <row r="43" spans="1:17" customFormat="1" ht="14.25" x14ac:dyDescent="0.2">
      <c r="A43" s="7"/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O43" s="7"/>
      <c r="P43" s="7"/>
      <c r="Q43" s="7"/>
    </row>
  </sheetData>
  <sheetProtection algorithmName="SHA-512" hashValue="PV4xjKZOCNVJXOAZ7mIwW/EGdTUCrFVx5ZtOEeqY2xZHBtgmHhPHrrJZuNQ9kz6o/H43NLI/+bTJ/nXgxj3zJg==" saltValue="ad+1AgdILfDuoM40ObTa4A==" spinCount="100000" sheet="1" formatCells="0" formatColumns="0" formatRows="0"/>
  <mergeCells count="17">
    <mergeCell ref="C13:D13"/>
    <mergeCell ref="D3:I3"/>
    <mergeCell ref="B5:I5"/>
    <mergeCell ref="C6:G6"/>
    <mergeCell ref="J6:K6"/>
    <mergeCell ref="J7:K7"/>
    <mergeCell ref="D9:E9"/>
    <mergeCell ref="F9:G9"/>
    <mergeCell ref="H9:I9"/>
    <mergeCell ref="J9:K9"/>
    <mergeCell ref="C12:D12"/>
    <mergeCell ref="C39:E39"/>
    <mergeCell ref="C16:K16"/>
    <mergeCell ref="C14:D14"/>
    <mergeCell ref="C20:E22"/>
    <mergeCell ref="F20:K21"/>
    <mergeCell ref="F22:K22"/>
  </mergeCells>
  <printOptions horizontalCentered="1"/>
  <pageMargins left="3.937007874015748E-2" right="0.23622047244094491" top="0.74803149606299213" bottom="0.35433070866141736" header="0.31496062992125984" footer="0.31496062992125984"/>
  <pageSetup paperSize="9" scale="57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pôsob zosadenia" prompt="Vyberte hodnotu" xr:uid="{5D6A9822-4B61-40B6-817D-03D2B6AA8143}">
          <x14:formula1>
            <xm:f>Zosadzovanie!$D$2:$D$4</xm:f>
          </x14:formula1>
          <xm:sqref>C12</xm:sqref>
        </x14:dataValidation>
        <x14:dataValidation type="list" allowBlank="1" showInputMessage="1" showErrorMessage="1" promptTitle="Spara" prompt="Vyberte hodnotu" xr:uid="{90FD2FC5-99AF-4C8C-9C70-776EFBD96ACD}">
          <x14:formula1>
            <xm:f>Zosadzovanie!$F$2:$F$3</xm:f>
          </x14:formula1>
          <xm:sqref>C13</xm:sqref>
        </x14:dataValidation>
        <x14:dataValidation type="list" allowBlank="1" showInputMessage="1" showErrorMessage="1" promptTitle="Lepidlo" prompt="Vyberte hodnotu" xr:uid="{F53968D7-116C-43CC-B426-A8B27802287C}">
          <x14:formula1>
            <xm:f>Zosadzovanie!$H$2:$H$3</xm:f>
          </x14:formula1>
          <xm:sqref>C14</xm:sqref>
        </x14:dataValidation>
        <x14:dataValidation type="list" errorStyle="information" allowBlank="1" showInputMessage="1" promptTitle="Drevina" prompt="Vyberte drevinu zo zoznamu" xr:uid="{8D066274-12EA-4243-B92E-2863CD6EA826}">
          <x14:formula1>
            <xm:f>Filtre!$A$2:$A$62</xm:f>
          </x14:formula1>
          <xm:sqref>B24:B33</xm:sqref>
        </x14:dataValidation>
        <x14:dataValidation type="list" allowBlank="1" showInputMessage="1" showErrorMessage="1" promptTitle="Lepidlo" prompt="Vyberte hodnotu" xr:uid="{87AD4B3B-358A-4E9C-8716-8C9CDD6BD048}">
          <x14:formula1>
            <xm:f>Zosadzovanie!$G$2:$G$3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2"/>
  <sheetViews>
    <sheetView workbookViewId="0">
      <pane ySplit="1" topLeftCell="A2" activePane="bottomLeft" state="frozen"/>
      <selection activeCell="I19" sqref="I19"/>
      <selection pane="bottomLeft" activeCell="G19" sqref="G19"/>
    </sheetView>
  </sheetViews>
  <sheetFormatPr defaultRowHeight="12.75" x14ac:dyDescent="0.2"/>
  <cols>
    <col min="1" max="1" width="27.140625" customWidth="1"/>
    <col min="2" max="2" width="9.5703125" bestFit="1" customWidth="1"/>
    <col min="3" max="3" width="29.7109375" bestFit="1" customWidth="1"/>
  </cols>
  <sheetData>
    <row r="1" spans="1:8" x14ac:dyDescent="0.2">
      <c r="A1" s="2" t="s">
        <v>21</v>
      </c>
      <c r="B1" s="2" t="s">
        <v>25</v>
      </c>
      <c r="C1" s="2" t="s">
        <v>26</v>
      </c>
    </row>
    <row r="2" spans="1:8" x14ac:dyDescent="0.2">
      <c r="A2" s="1" t="str">
        <f t="shared" ref="A2:A9" si="0">MID(C2,11,100)</f>
        <v>buk 0,6</v>
      </c>
      <c r="B2" t="s">
        <v>29</v>
      </c>
      <c r="C2" t="s">
        <v>30</v>
      </c>
      <c r="H2" s="6"/>
    </row>
    <row r="3" spans="1:8" x14ac:dyDescent="0.2">
      <c r="A3" s="1" t="str">
        <f t="shared" si="0"/>
        <v>buk 1,5</v>
      </c>
      <c r="B3" t="s">
        <v>29</v>
      </c>
      <c r="C3" t="s">
        <v>172</v>
      </c>
      <c r="H3" s="6"/>
    </row>
    <row r="4" spans="1:8" x14ac:dyDescent="0.2">
      <c r="A4" s="1" t="str">
        <f t="shared" ref="A4" si="1">MID(C4,11,100)</f>
        <v>buk 2,5</v>
      </c>
      <c r="B4" t="s">
        <v>29</v>
      </c>
      <c r="C4" t="s">
        <v>173</v>
      </c>
      <c r="H4" s="6"/>
    </row>
    <row r="5" spans="1:8" x14ac:dyDescent="0.2">
      <c r="A5" s="1" t="str">
        <f t="shared" si="0"/>
        <v>buk A</v>
      </c>
      <c r="B5" t="s">
        <v>41</v>
      </c>
      <c r="C5" t="s">
        <v>42</v>
      </c>
      <c r="H5" s="6"/>
    </row>
    <row r="6" spans="1:8" x14ac:dyDescent="0.2">
      <c r="A6" s="1" t="str">
        <f t="shared" si="0"/>
        <v>buk A kmene</v>
      </c>
      <c r="B6" t="s">
        <v>109</v>
      </c>
      <c r="C6" t="s">
        <v>110</v>
      </c>
    </row>
    <row r="7" spans="1:8" x14ac:dyDescent="0.2">
      <c r="A7" s="1" t="str">
        <f t="shared" si="0"/>
        <v>buk A radial</v>
      </c>
      <c r="B7" t="s">
        <v>111</v>
      </c>
      <c r="C7" t="s">
        <v>112</v>
      </c>
    </row>
    <row r="8" spans="1:8" x14ac:dyDescent="0.2">
      <c r="A8" s="1" t="str">
        <f t="shared" si="0"/>
        <v>buk B</v>
      </c>
      <c r="B8" t="s">
        <v>43</v>
      </c>
      <c r="C8" t="s">
        <v>44</v>
      </c>
    </row>
    <row r="9" spans="1:8" x14ac:dyDescent="0.2">
      <c r="A9" s="1" t="str">
        <f t="shared" si="0"/>
        <v>buk K</v>
      </c>
      <c r="B9" t="s">
        <v>107</v>
      </c>
      <c r="C9" t="s">
        <v>108</v>
      </c>
    </row>
    <row r="10" spans="1:8" x14ac:dyDescent="0.2">
      <c r="A10" s="1" t="s">
        <v>147</v>
      </c>
    </row>
    <row r="11" spans="1:8" x14ac:dyDescent="0.2">
      <c r="A11" s="1" t="str">
        <f t="shared" ref="A11:A12" si="2">MID(C11,11,100)</f>
        <v>dub 0,6</v>
      </c>
      <c r="B11" t="s">
        <v>27</v>
      </c>
      <c r="C11" t="s">
        <v>28</v>
      </c>
    </row>
    <row r="12" spans="1:8" x14ac:dyDescent="0.2">
      <c r="A12" s="1" t="str">
        <f t="shared" si="2"/>
        <v>dub 1,5</v>
      </c>
      <c r="B12" t="s">
        <v>27</v>
      </c>
      <c r="C12" t="s">
        <v>174</v>
      </c>
    </row>
    <row r="13" spans="1:8" x14ac:dyDescent="0.2">
      <c r="A13" s="1" t="str">
        <f t="shared" ref="A13:A23" si="3">MID(C13,11,100)</f>
        <v>dub 2,5</v>
      </c>
      <c r="B13" t="s">
        <v>27</v>
      </c>
      <c r="C13" t="s">
        <v>175</v>
      </c>
    </row>
    <row r="14" spans="1:8" x14ac:dyDescent="0.2">
      <c r="A14" s="1" t="str">
        <f t="shared" si="3"/>
        <v>dub A</v>
      </c>
      <c r="B14" t="s">
        <v>35</v>
      </c>
      <c r="C14" t="s">
        <v>36</v>
      </c>
    </row>
    <row r="15" spans="1:8" x14ac:dyDescent="0.2">
      <c r="A15" s="1" t="str">
        <f t="shared" si="3"/>
        <v>dub A kmene</v>
      </c>
      <c r="B15" t="s">
        <v>49</v>
      </c>
      <c r="C15" t="s">
        <v>50</v>
      </c>
    </row>
    <row r="16" spans="1:8" x14ac:dyDescent="0.2">
      <c r="A16" s="1" t="str">
        <f t="shared" si="3"/>
        <v>dub A radial</v>
      </c>
      <c r="B16" t="s">
        <v>73</v>
      </c>
      <c r="C16" t="s">
        <v>74</v>
      </c>
    </row>
    <row r="17" spans="1:3" x14ac:dyDescent="0.2">
      <c r="A17" s="1" t="str">
        <f t="shared" si="3"/>
        <v>dub A uzlový</v>
      </c>
      <c r="B17" t="s">
        <v>31</v>
      </c>
      <c r="C17" t="s">
        <v>32</v>
      </c>
    </row>
    <row r="18" spans="1:3" x14ac:dyDescent="0.2">
      <c r="A18" s="1" t="str">
        <f t="shared" si="3"/>
        <v>dub A uzlový 0,9</v>
      </c>
      <c r="B18" t="s">
        <v>123</v>
      </c>
      <c r="C18" t="s">
        <v>124</v>
      </c>
    </row>
    <row r="19" spans="1:3" x14ac:dyDescent="0.2">
      <c r="A19" s="1" t="str">
        <f t="shared" si="3"/>
        <v>dub A uzlový 0,9 stara</v>
      </c>
      <c r="B19" t="s">
        <v>75</v>
      </c>
      <c r="C19" t="s">
        <v>76</v>
      </c>
    </row>
    <row r="20" spans="1:3" x14ac:dyDescent="0.2">
      <c r="A20" s="1" t="str">
        <f t="shared" si="3"/>
        <v>dub B</v>
      </c>
      <c r="B20" t="s">
        <v>33</v>
      </c>
      <c r="C20" t="s">
        <v>34</v>
      </c>
    </row>
    <row r="21" spans="1:3" x14ac:dyDescent="0.2">
      <c r="A21" s="1" t="str">
        <f t="shared" si="3"/>
        <v>dub B 0,9</v>
      </c>
      <c r="B21" t="s">
        <v>105</v>
      </c>
      <c r="C21" t="s">
        <v>106</v>
      </c>
    </row>
    <row r="22" spans="1:3" x14ac:dyDescent="0.2">
      <c r="A22" s="1" t="str">
        <f t="shared" si="3"/>
        <v>dub B uzlový</v>
      </c>
      <c r="B22" t="s">
        <v>103</v>
      </c>
      <c r="C22" t="s">
        <v>104</v>
      </c>
    </row>
    <row r="23" spans="1:3" x14ac:dyDescent="0.2">
      <c r="A23" s="1" t="str">
        <f t="shared" si="3"/>
        <v>dub K</v>
      </c>
      <c r="B23" t="s">
        <v>65</v>
      </c>
      <c r="C23" t="s">
        <v>66</v>
      </c>
    </row>
    <row r="24" spans="1:3" x14ac:dyDescent="0.2">
      <c r="A24" s="1" t="s">
        <v>147</v>
      </c>
    </row>
    <row r="25" spans="1:3" x14ac:dyDescent="0.2">
      <c r="A25" s="1" t="str">
        <f t="shared" ref="A25:A26" si="4">MID(C25,11,100)</f>
        <v>jaseň biely</v>
      </c>
      <c r="B25" t="s">
        <v>37</v>
      </c>
      <c r="C25" t="s">
        <v>38</v>
      </c>
    </row>
    <row r="26" spans="1:3" x14ac:dyDescent="0.2">
      <c r="A26" s="1" t="str">
        <f t="shared" si="4"/>
        <v>jaseň biely 1,5</v>
      </c>
      <c r="B26" t="s">
        <v>37</v>
      </c>
      <c r="C26" t="s">
        <v>176</v>
      </c>
    </row>
    <row r="27" spans="1:3" x14ac:dyDescent="0.2">
      <c r="A27" s="1" t="str">
        <f t="shared" ref="A27:A32" si="5">MID(C27,11,100)</f>
        <v>jaseň biely 2,5</v>
      </c>
      <c r="B27" t="s">
        <v>37</v>
      </c>
      <c r="C27" t="s">
        <v>177</v>
      </c>
    </row>
    <row r="28" spans="1:3" x14ac:dyDescent="0.2">
      <c r="A28" s="1" t="str">
        <f t="shared" si="5"/>
        <v>jaseň biely A</v>
      </c>
      <c r="B28" t="s">
        <v>47</v>
      </c>
      <c r="C28" t="s">
        <v>48</v>
      </c>
    </row>
    <row r="29" spans="1:3" x14ac:dyDescent="0.2">
      <c r="A29" s="1" t="str">
        <f t="shared" si="5"/>
        <v>jaseň biely B</v>
      </c>
      <c r="B29" t="s">
        <v>51</v>
      </c>
      <c r="C29" t="s">
        <v>52</v>
      </c>
    </row>
    <row r="30" spans="1:3" x14ac:dyDescent="0.2">
      <c r="A30" s="1" t="str">
        <f t="shared" si="5"/>
        <v>jaseň hnedý</v>
      </c>
      <c r="B30" t="s">
        <v>71</v>
      </c>
      <c r="C30" t="s">
        <v>72</v>
      </c>
    </row>
    <row r="31" spans="1:3" x14ac:dyDescent="0.2">
      <c r="A31" s="1" t="str">
        <f t="shared" si="5"/>
        <v>jaseň hnedý A</v>
      </c>
      <c r="B31" t="s">
        <v>113</v>
      </c>
      <c r="C31" t="s">
        <v>114</v>
      </c>
    </row>
    <row r="32" spans="1:3" x14ac:dyDescent="0.2">
      <c r="A32" s="1" t="str">
        <f t="shared" si="5"/>
        <v>jaseň hnedý B</v>
      </c>
      <c r="B32" t="s">
        <v>115</v>
      </c>
      <c r="C32" t="s">
        <v>116</v>
      </c>
    </row>
    <row r="33" spans="1:3" x14ac:dyDescent="0.2">
      <c r="A33" s="1" t="s">
        <v>147</v>
      </c>
    </row>
    <row r="34" spans="1:3" x14ac:dyDescent="0.2">
      <c r="A34" s="1" t="str">
        <f>MID(C34,11,100)</f>
        <v>orech 1,5</v>
      </c>
      <c r="B34" t="s">
        <v>45</v>
      </c>
      <c r="C34" t="s">
        <v>178</v>
      </c>
    </row>
    <row r="35" spans="1:3" x14ac:dyDescent="0.2">
      <c r="A35" s="1" t="str">
        <f>MID(C35,11,100)</f>
        <v>orech 2,5</v>
      </c>
      <c r="B35" t="s">
        <v>45</v>
      </c>
      <c r="C35" t="s">
        <v>179</v>
      </c>
    </row>
    <row r="36" spans="1:3" x14ac:dyDescent="0.2">
      <c r="A36" s="1" t="str">
        <f>MID(C36,11,100)</f>
        <v>orech A</v>
      </c>
      <c r="B36" t="s">
        <v>45</v>
      </c>
      <c r="C36" t="s">
        <v>46</v>
      </c>
    </row>
    <row r="37" spans="1:3" x14ac:dyDescent="0.2">
      <c r="A37" s="1" t="str">
        <f>MID(C37,11,100)</f>
        <v>orech B</v>
      </c>
      <c r="B37" t="s">
        <v>61</v>
      </c>
      <c r="C37" t="s">
        <v>62</v>
      </c>
    </row>
    <row r="38" spans="1:3" x14ac:dyDescent="0.2">
      <c r="A38" s="1" t="s">
        <v>147</v>
      </c>
    </row>
    <row r="39" spans="1:3" x14ac:dyDescent="0.2">
      <c r="A39" s="1" t="str">
        <f t="shared" ref="A39:A62" si="6">MID(C39,11,100)</f>
        <v>anegré</v>
      </c>
      <c r="B39" t="s">
        <v>99</v>
      </c>
      <c r="C39" t="s">
        <v>100</v>
      </c>
    </row>
    <row r="40" spans="1:3" x14ac:dyDescent="0.2">
      <c r="A40" s="1" t="str">
        <f t="shared" si="6"/>
        <v>borovica A</v>
      </c>
      <c r="B40" t="s">
        <v>59</v>
      </c>
      <c r="C40" t="s">
        <v>60</v>
      </c>
    </row>
    <row r="41" spans="1:3" x14ac:dyDescent="0.2">
      <c r="A41" s="1" t="str">
        <f t="shared" si="6"/>
        <v>borovica B</v>
      </c>
      <c r="B41" t="s">
        <v>67</v>
      </c>
      <c r="C41" t="s">
        <v>68</v>
      </c>
    </row>
    <row r="42" spans="1:3" x14ac:dyDescent="0.2">
      <c r="A42" s="1" t="str">
        <f t="shared" si="6"/>
        <v>Breza 0,6</v>
      </c>
      <c r="B42" t="s">
        <v>57</v>
      </c>
      <c r="C42" t="s">
        <v>58</v>
      </c>
    </row>
    <row r="43" spans="1:3" x14ac:dyDescent="0.2">
      <c r="A43" s="1" t="str">
        <f t="shared" si="6"/>
        <v>breza A</v>
      </c>
      <c r="B43" t="s">
        <v>83</v>
      </c>
      <c r="C43" t="s">
        <v>84</v>
      </c>
    </row>
    <row r="44" spans="1:3" x14ac:dyDescent="0.2">
      <c r="A44" s="1" t="str">
        <f t="shared" si="6"/>
        <v>breza B</v>
      </c>
      <c r="B44" t="s">
        <v>85</v>
      </c>
      <c r="C44" t="s">
        <v>86</v>
      </c>
    </row>
    <row r="45" spans="1:3" x14ac:dyDescent="0.2">
      <c r="A45" s="1" t="str">
        <f t="shared" si="6"/>
        <v>čerešňa</v>
      </c>
      <c r="B45" t="s">
        <v>63</v>
      </c>
      <c r="C45" t="s">
        <v>64</v>
      </c>
    </row>
    <row r="46" spans="1:3" x14ac:dyDescent="0.2">
      <c r="A46" s="1" t="str">
        <f t="shared" si="6"/>
        <v>čerešňa A</v>
      </c>
      <c r="B46" t="s">
        <v>77</v>
      </c>
      <c r="C46" t="s">
        <v>78</v>
      </c>
    </row>
    <row r="47" spans="1:3" x14ac:dyDescent="0.2">
      <c r="A47" s="1" t="str">
        <f t="shared" si="6"/>
        <v>čerešňa B</v>
      </c>
      <c r="B47" t="s">
        <v>79</v>
      </c>
      <c r="C47" t="s">
        <v>80</v>
      </c>
    </row>
    <row r="48" spans="1:3" x14ac:dyDescent="0.2">
      <c r="A48" s="1" t="str">
        <f t="shared" si="6"/>
        <v>javor A</v>
      </c>
      <c r="B48" t="s">
        <v>95</v>
      </c>
      <c r="C48" t="s">
        <v>96</v>
      </c>
    </row>
    <row r="49" spans="1:3" x14ac:dyDescent="0.2">
      <c r="A49" s="1" t="str">
        <f t="shared" si="6"/>
        <v>javor B</v>
      </c>
      <c r="B49" t="s">
        <v>91</v>
      </c>
      <c r="C49" t="s">
        <v>92</v>
      </c>
    </row>
    <row r="50" spans="1:3" x14ac:dyDescent="0.2">
      <c r="A50" s="1" t="str">
        <f t="shared" si="6"/>
        <v>jelša A</v>
      </c>
      <c r="B50" t="s">
        <v>87</v>
      </c>
      <c r="C50" t="s">
        <v>88</v>
      </c>
    </row>
    <row r="51" spans="1:3" x14ac:dyDescent="0.2">
      <c r="A51" s="1" t="str">
        <f t="shared" si="6"/>
        <v>jelša B</v>
      </c>
      <c r="B51" t="s">
        <v>89</v>
      </c>
      <c r="C51" t="s">
        <v>90</v>
      </c>
    </row>
    <row r="52" spans="1:3" x14ac:dyDescent="0.2">
      <c r="A52" s="1" t="str">
        <f t="shared" si="6"/>
        <v>Mahagón 0,6</v>
      </c>
      <c r="B52" t="s">
        <v>69</v>
      </c>
      <c r="C52" t="s">
        <v>70</v>
      </c>
    </row>
    <row r="53" spans="1:3" x14ac:dyDescent="0.2">
      <c r="A53" s="1" t="str">
        <f t="shared" si="6"/>
        <v>mahagón A</v>
      </c>
      <c r="B53" t="s">
        <v>81</v>
      </c>
      <c r="C53" t="s">
        <v>82</v>
      </c>
    </row>
    <row r="54" spans="1:3" x14ac:dyDescent="0.2">
      <c r="A54" s="1" t="str">
        <f t="shared" si="6"/>
        <v>mahagón B</v>
      </c>
      <c r="B54" t="s">
        <v>93</v>
      </c>
      <c r="C54" t="s">
        <v>94</v>
      </c>
    </row>
    <row r="55" spans="1:3" x14ac:dyDescent="0.2">
      <c r="A55" s="1" t="str">
        <f t="shared" si="6"/>
        <v>smrek</v>
      </c>
      <c r="B55" t="s">
        <v>39</v>
      </c>
      <c r="C55" t="s">
        <v>40</v>
      </c>
    </row>
    <row r="56" spans="1:3" x14ac:dyDescent="0.2">
      <c r="A56" s="1" t="str">
        <f t="shared" si="6"/>
        <v>smrek A</v>
      </c>
      <c r="B56" t="s">
        <v>53</v>
      </c>
      <c r="C56" t="s">
        <v>54</v>
      </c>
    </row>
    <row r="57" spans="1:3" x14ac:dyDescent="0.2">
      <c r="A57" s="1" t="str">
        <f t="shared" si="6"/>
        <v>smrek B</v>
      </c>
      <c r="B57" t="s">
        <v>55</v>
      </c>
      <c r="C57" t="s">
        <v>56</v>
      </c>
    </row>
    <row r="58" spans="1:3" x14ac:dyDescent="0.2">
      <c r="A58" s="1" t="str">
        <f t="shared" si="6"/>
        <v>wenge</v>
      </c>
      <c r="B58" t="s">
        <v>97</v>
      </c>
      <c r="C58" t="s">
        <v>98</v>
      </c>
    </row>
    <row r="59" spans="1:3" x14ac:dyDescent="0.2">
      <c r="A59" s="1" t="str">
        <f t="shared" si="6"/>
        <v>wenge A</v>
      </c>
      <c r="B59" t="s">
        <v>117</v>
      </c>
      <c r="C59" t="s">
        <v>118</v>
      </c>
    </row>
    <row r="60" spans="1:3" x14ac:dyDescent="0.2">
      <c r="A60" s="1" t="str">
        <f t="shared" si="6"/>
        <v>wenge B</v>
      </c>
      <c r="B60" t="s">
        <v>119</v>
      </c>
      <c r="C60" t="s">
        <v>120</v>
      </c>
    </row>
    <row r="61" spans="1:3" x14ac:dyDescent="0.2">
      <c r="A61" s="1" t="str">
        <f t="shared" si="6"/>
        <v>zebrano A</v>
      </c>
      <c r="B61" t="s">
        <v>101</v>
      </c>
      <c r="C61" t="s">
        <v>102</v>
      </c>
    </row>
    <row r="62" spans="1:3" x14ac:dyDescent="0.2">
      <c r="A62" s="1" t="str">
        <f t="shared" si="6"/>
        <v>zebrano B</v>
      </c>
      <c r="B62" t="s">
        <v>121</v>
      </c>
      <c r="C62" t="s">
        <v>122</v>
      </c>
    </row>
  </sheetData>
  <sortState xmlns:xlrd2="http://schemas.microsoft.com/office/spreadsheetml/2017/richdata2" ref="A2:C62">
    <sortCondition ref="C2:C62"/>
  </sortState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workbookViewId="0">
      <selection activeCell="G1" sqref="G1"/>
    </sheetView>
  </sheetViews>
  <sheetFormatPr defaultRowHeight="12.75" x14ac:dyDescent="0.2"/>
  <cols>
    <col min="1" max="1" width="31.5703125" bestFit="1" customWidth="1"/>
    <col min="2" max="2" width="9.140625" style="5"/>
    <col min="4" max="4" width="18.7109375" bestFit="1" customWidth="1"/>
    <col min="8" max="8" width="11" bestFit="1" customWidth="1"/>
    <col min="10" max="10" width="23.5703125" bestFit="1" customWidth="1"/>
  </cols>
  <sheetData>
    <row r="1" spans="1:11" x14ac:dyDescent="0.2">
      <c r="A1" s="2" t="s">
        <v>22</v>
      </c>
      <c r="B1" s="4" t="s">
        <v>23</v>
      </c>
      <c r="D1" s="2" t="s">
        <v>152</v>
      </c>
      <c r="F1" s="2" t="s">
        <v>153</v>
      </c>
      <c r="G1" s="2" t="s">
        <v>182</v>
      </c>
      <c r="H1" s="2" t="s">
        <v>154</v>
      </c>
      <c r="J1" s="2" t="s">
        <v>165</v>
      </c>
      <c r="K1" s="5">
        <v>35</v>
      </c>
    </row>
    <row r="2" spans="1:11" x14ac:dyDescent="0.2">
      <c r="A2" s="6" t="s">
        <v>137</v>
      </c>
      <c r="B2" s="5">
        <f>2.32*1.5</f>
        <v>3.4799999999999995</v>
      </c>
      <c r="D2" t="s">
        <v>7</v>
      </c>
      <c r="F2" t="s">
        <v>9</v>
      </c>
      <c r="G2" t="s">
        <v>183</v>
      </c>
      <c r="H2" t="s">
        <v>4</v>
      </c>
    </row>
    <row r="3" spans="1:11" x14ac:dyDescent="0.2">
      <c r="A3" s="6" t="s">
        <v>136</v>
      </c>
      <c r="B3" s="5">
        <f>2.32</f>
        <v>2.3199999999999998</v>
      </c>
      <c r="D3" t="s">
        <v>8</v>
      </c>
      <c r="F3" t="s">
        <v>151</v>
      </c>
      <c r="G3" t="s">
        <v>184</v>
      </c>
      <c r="H3" t="s">
        <v>5</v>
      </c>
    </row>
    <row r="4" spans="1:11" x14ac:dyDescent="0.2">
      <c r="A4" s="6" t="s">
        <v>138</v>
      </c>
      <c r="B4" s="5">
        <v>1.66</v>
      </c>
      <c r="D4" t="s">
        <v>148</v>
      </c>
    </row>
    <row r="5" spans="1:11" x14ac:dyDescent="0.2">
      <c r="A5" s="6" t="s">
        <v>139</v>
      </c>
      <c r="B5" s="5">
        <v>1.49</v>
      </c>
    </row>
    <row r="6" spans="1:11" x14ac:dyDescent="0.2">
      <c r="A6" s="6" t="s">
        <v>144</v>
      </c>
    </row>
    <row r="7" spans="1:11" x14ac:dyDescent="0.2">
      <c r="A7" s="6" t="s">
        <v>140</v>
      </c>
      <c r="B7" s="5">
        <v>6.96</v>
      </c>
    </row>
    <row r="8" spans="1:11" x14ac:dyDescent="0.2">
      <c r="A8" s="6" t="s">
        <v>141</v>
      </c>
      <c r="B8" s="5">
        <v>4.6500000000000004</v>
      </c>
    </row>
    <row r="9" spans="1:11" x14ac:dyDescent="0.2">
      <c r="A9" s="6" t="s">
        <v>142</v>
      </c>
      <c r="B9" s="5">
        <v>3.32</v>
      </c>
    </row>
    <row r="10" spans="1:11" x14ac:dyDescent="0.2">
      <c r="A10" s="6" t="s">
        <v>143</v>
      </c>
      <c r="B10" s="5">
        <v>2.99</v>
      </c>
    </row>
    <row r="11" spans="1:11" x14ac:dyDescent="0.2">
      <c r="A11" s="6" t="s">
        <v>144</v>
      </c>
    </row>
    <row r="12" spans="1:11" x14ac:dyDescent="0.2">
      <c r="A12" s="3" t="s">
        <v>128</v>
      </c>
      <c r="B12" s="5">
        <v>4.32</v>
      </c>
    </row>
    <row r="13" spans="1:11" x14ac:dyDescent="0.2">
      <c r="A13" s="3" t="s">
        <v>130</v>
      </c>
      <c r="B13" s="5">
        <v>2.3199999999999998</v>
      </c>
    </row>
    <row r="14" spans="1:11" x14ac:dyDescent="0.2">
      <c r="A14" s="3" t="s">
        <v>125</v>
      </c>
      <c r="B14" s="5">
        <v>8.6300000000000008</v>
      </c>
    </row>
    <row r="15" spans="1:11" x14ac:dyDescent="0.2">
      <c r="A15" s="3" t="s">
        <v>132</v>
      </c>
      <c r="B15" s="5">
        <v>4.5599999999999996</v>
      </c>
    </row>
    <row r="16" spans="1:11" x14ac:dyDescent="0.2">
      <c r="A16" s="6" t="s">
        <v>144</v>
      </c>
    </row>
    <row r="17" spans="1:2" x14ac:dyDescent="0.2">
      <c r="A17" s="3" t="s">
        <v>129</v>
      </c>
      <c r="B17" s="5">
        <v>4.32</v>
      </c>
    </row>
    <row r="18" spans="1:2" x14ac:dyDescent="0.2">
      <c r="A18" s="3" t="s">
        <v>131</v>
      </c>
      <c r="B18" s="5">
        <v>3.32</v>
      </c>
    </row>
    <row r="19" spans="1:2" x14ac:dyDescent="0.2">
      <c r="A19" s="3" t="s">
        <v>126</v>
      </c>
      <c r="B19" s="5">
        <v>8.6300000000000008</v>
      </c>
    </row>
    <row r="20" spans="1:2" x14ac:dyDescent="0.2">
      <c r="A20" s="3" t="s">
        <v>133</v>
      </c>
      <c r="B20" s="5">
        <v>6.64</v>
      </c>
    </row>
    <row r="21" spans="1:2" x14ac:dyDescent="0.2">
      <c r="A21" s="6" t="s">
        <v>144</v>
      </c>
    </row>
    <row r="22" spans="1:2" x14ac:dyDescent="0.2">
      <c r="A22" s="6" t="s">
        <v>145</v>
      </c>
      <c r="B22" s="5">
        <v>4.9800000000000004</v>
      </c>
    </row>
    <row r="23" spans="1:2" x14ac:dyDescent="0.2">
      <c r="A23" s="6" t="s">
        <v>146</v>
      </c>
      <c r="B23" s="5">
        <v>3.98</v>
      </c>
    </row>
    <row r="24" spans="1:2" x14ac:dyDescent="0.2">
      <c r="A24" s="3" t="s">
        <v>127</v>
      </c>
      <c r="B24" s="5">
        <v>9.9600000000000009</v>
      </c>
    </row>
    <row r="25" spans="1:2" x14ac:dyDescent="0.2">
      <c r="A25" s="3" t="s">
        <v>134</v>
      </c>
      <c r="B25" s="5">
        <v>7.97</v>
      </c>
    </row>
    <row r="26" spans="1:2" x14ac:dyDescent="0.2">
      <c r="A26" s="6" t="s">
        <v>144</v>
      </c>
    </row>
    <row r="27" spans="1:2" x14ac:dyDescent="0.2">
      <c r="A27" s="6" t="s">
        <v>168</v>
      </c>
      <c r="B27" s="5">
        <v>1.5</v>
      </c>
    </row>
  </sheetData>
  <sortState xmlns:xlrd2="http://schemas.microsoft.com/office/spreadsheetml/2017/richdata2" ref="A14:B25">
    <sortCondition ref="A14:A25"/>
  </sortState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Objednávka Zosadenky</vt:lpstr>
      <vt:lpstr>Filtre</vt:lpstr>
      <vt:lpstr>Zosadzovanie</vt:lpstr>
      <vt:lpstr>'Objednávka Zosadenky'!Print_Area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PC</dc:creator>
  <cp:lastModifiedBy>Miro</cp:lastModifiedBy>
  <cp:lastPrinted>2022-05-18T11:13:47Z</cp:lastPrinted>
  <dcterms:created xsi:type="dcterms:W3CDTF">2005-09-16T10:47:32Z</dcterms:created>
  <dcterms:modified xsi:type="dcterms:W3CDTF">2022-10-18T08:22:44Z</dcterms:modified>
</cp:coreProperties>
</file>